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55" windowHeight="5850" activeTab="2"/>
  </bookViews>
  <sheets>
    <sheet name="渡工" sheetId="4" r:id="rId1"/>
    <sheet name="村船管员" sheetId="5" r:id="rId2"/>
    <sheet name="镇船管员" sheetId="6" r:id="rId3"/>
  </sheets>
  <definedNames>
    <definedName name="_xlnm.Print_Titles" localSheetId="1">村船管员!$1:$3</definedName>
    <definedName name="_xlnm.Print_Titles" localSheetId="0">渡工!$1:$3</definedName>
    <definedName name="_xlnm.Print_Titles" localSheetId="2">镇船管员!$2:$3</definedName>
    <definedName name="_xlnm.Print_Area" localSheetId="1">村船管员!#REF!</definedName>
  </definedNames>
  <calcPr calcId="144525" fullCalcOnLoad="1"/>
</workbook>
</file>

<file path=xl/sharedStrings.xml><?xml version="1.0" encoding="utf-8"?>
<sst xmlns="http://schemas.openxmlformats.org/spreadsheetml/2006/main" count="1224" uniqueCount="641">
  <si>
    <t>附件1</t>
  </si>
  <si>
    <t>2023年福建省内河渡口渡船安全管理考评达标补助明细表（渡工）</t>
  </si>
  <si>
    <t>序号</t>
  </si>
  <si>
    <t>设区市</t>
  </si>
  <si>
    <t>县（市区）</t>
  </si>
  <si>
    <t>乡镇</t>
  </si>
  <si>
    <t>村（居）</t>
  </si>
  <si>
    <t>所在渡口</t>
  </si>
  <si>
    <t>渡船/船名</t>
  </si>
  <si>
    <t>渡工     （代表）姓名</t>
  </si>
  <si>
    <t>总系数</t>
  </si>
  <si>
    <t>县级交通运输部门考评合格月数</t>
  </si>
  <si>
    <t>设区市地海机构复评不合格次数</t>
  </si>
  <si>
    <t>省地海中心督查不合格次数</t>
  </si>
  <si>
    <t>省厅督查不合格次数</t>
  </si>
  <si>
    <t>总合格月数</t>
  </si>
  <si>
    <t>补助标准（元/月）</t>
  </si>
  <si>
    <t>补助金额
（元）</t>
  </si>
  <si>
    <t>备注</t>
  </si>
  <si>
    <t>总计</t>
  </si>
  <si>
    <r>
      <rPr>
        <sz val="10"/>
        <rFont val="宋体"/>
        <charset val="134"/>
      </rPr>
      <t>合计</t>
    </r>
  </si>
  <si>
    <t>福州</t>
  </si>
  <si>
    <t>闽候</t>
  </si>
  <si>
    <t>白沙镇</t>
  </si>
  <si>
    <t>汤院村</t>
  </si>
  <si>
    <t>汤院村渡口</t>
  </si>
  <si>
    <r>
      <t>榕汤院村渡</t>
    </r>
    <r>
      <rPr>
        <sz val="10"/>
        <color theme="1"/>
        <rFont val="Times New Roman"/>
        <charset val="0"/>
      </rPr>
      <t>1</t>
    </r>
  </si>
  <si>
    <t>郑武仁</t>
  </si>
  <si>
    <t>县：11月不达标</t>
  </si>
  <si>
    <t>鸿尾乡</t>
  </si>
  <si>
    <t>程湾村</t>
  </si>
  <si>
    <t>程湾渡口</t>
  </si>
  <si>
    <r>
      <t>榕程湾渡</t>
    </r>
    <r>
      <rPr>
        <sz val="10"/>
        <color theme="1"/>
        <rFont val="Times New Roman"/>
        <charset val="0"/>
      </rPr>
      <t>1</t>
    </r>
  </si>
  <si>
    <t>杨旭兴</t>
  </si>
  <si>
    <t>埕头村</t>
  </si>
  <si>
    <t>埕头村渡口</t>
  </si>
  <si>
    <r>
      <t>榕埕头村渡</t>
    </r>
    <r>
      <rPr>
        <sz val="10"/>
        <color theme="1"/>
        <rFont val="Times New Roman"/>
        <charset val="0"/>
      </rPr>
      <t>1</t>
    </r>
  </si>
  <si>
    <t>陈显水</t>
  </si>
  <si>
    <t>祥谦镇</t>
  </si>
  <si>
    <t>枕峰村</t>
  </si>
  <si>
    <t>枕峰村渡口</t>
  </si>
  <si>
    <r>
      <t>榕枕峰村渡</t>
    </r>
    <r>
      <rPr>
        <sz val="10"/>
        <color theme="1"/>
        <rFont val="Times New Roman"/>
        <charset val="0"/>
      </rPr>
      <t>1</t>
    </r>
  </si>
  <si>
    <t>江明</t>
  </si>
  <si>
    <t>县：1月不达标</t>
  </si>
  <si>
    <t>闽清</t>
  </si>
  <si>
    <t>雄江镇</t>
  </si>
  <si>
    <t>梅台村</t>
  </si>
  <si>
    <t>梅台渡口</t>
  </si>
  <si>
    <r>
      <t>榕梅台渡</t>
    </r>
    <r>
      <rPr>
        <sz val="10"/>
        <color theme="1"/>
        <rFont val="Times New Roman"/>
        <charset val="0"/>
      </rPr>
      <t>1</t>
    </r>
  </si>
  <si>
    <t>黄兴潭</t>
  </si>
  <si>
    <t>仓山</t>
  </si>
  <si>
    <t>建新镇</t>
  </si>
  <si>
    <t>洪塘居委会</t>
  </si>
  <si>
    <t>洪塘渡口</t>
  </si>
  <si>
    <r>
      <t>榕金山寺渡</t>
    </r>
    <r>
      <rPr>
        <sz val="10"/>
        <color theme="1"/>
        <rFont val="Times New Roman"/>
        <charset val="0"/>
      </rPr>
      <t>1</t>
    </r>
  </si>
  <si>
    <t>林长富</t>
  </si>
  <si>
    <r>
      <t>闽福州客</t>
    </r>
    <r>
      <rPr>
        <sz val="10"/>
        <color theme="1"/>
        <rFont val="Times New Roman"/>
        <charset val="0"/>
      </rPr>
      <t>2028</t>
    </r>
  </si>
  <si>
    <t>林其珠</t>
  </si>
  <si>
    <t>区：7月不达标</t>
  </si>
  <si>
    <t>高新区</t>
  </si>
  <si>
    <t>南屿镇</t>
  </si>
  <si>
    <t>双龙村</t>
  </si>
  <si>
    <t>双龙村渡口</t>
  </si>
  <si>
    <r>
      <t>和谐客</t>
    </r>
    <r>
      <rPr>
        <sz val="10"/>
        <color theme="1"/>
        <rFont val="Times New Roman"/>
        <charset val="0"/>
      </rPr>
      <t>001</t>
    </r>
  </si>
  <si>
    <t>林初</t>
  </si>
  <si>
    <t>连江</t>
  </si>
  <si>
    <t>潘渡乡</t>
  </si>
  <si>
    <t>塘坂村</t>
  </si>
  <si>
    <t>塘坂渡口</t>
  </si>
  <si>
    <r>
      <t>塘坂</t>
    </r>
    <r>
      <rPr>
        <sz val="10"/>
        <color theme="1"/>
        <rFont val="Times New Roman"/>
        <charset val="0"/>
      </rPr>
      <t>001</t>
    </r>
    <r>
      <rPr>
        <sz val="10"/>
        <color theme="1"/>
        <rFont val="宋体"/>
        <charset val="134"/>
      </rPr>
      <t>号</t>
    </r>
  </si>
  <si>
    <t>兰全金</t>
  </si>
  <si>
    <t>县：1、2月不达标</t>
  </si>
  <si>
    <t>潘渡村</t>
  </si>
  <si>
    <t>潘渡渡口</t>
  </si>
  <si>
    <r>
      <t>榕潘渡渡</t>
    </r>
    <r>
      <rPr>
        <sz val="10"/>
        <color theme="1"/>
        <rFont val="Times New Roman"/>
        <charset val="0"/>
      </rPr>
      <t>2</t>
    </r>
  </si>
  <si>
    <t>刘用桐</t>
  </si>
  <si>
    <t>小沧乡</t>
  </si>
  <si>
    <t>东风村</t>
  </si>
  <si>
    <t>龙臭坞渡口</t>
  </si>
  <si>
    <t>榕小沧渡1</t>
  </si>
  <si>
    <t>兰气祥</t>
  </si>
  <si>
    <t>小沧村</t>
  </si>
  <si>
    <t>小沧渡口</t>
  </si>
  <si>
    <r>
      <t>榕小沧渡</t>
    </r>
    <r>
      <rPr>
        <sz val="10"/>
        <color theme="1"/>
        <rFont val="Times New Roman"/>
        <charset val="0"/>
      </rPr>
      <t>2</t>
    </r>
  </si>
  <si>
    <t>刘运荣</t>
  </si>
  <si>
    <t>莲花村渡口</t>
  </si>
  <si>
    <r>
      <t>榕小沧渡</t>
    </r>
    <r>
      <rPr>
        <sz val="10"/>
        <color theme="1"/>
        <rFont val="Times New Roman"/>
        <charset val="0"/>
      </rPr>
      <t>3</t>
    </r>
  </si>
  <si>
    <t>刘昌金</t>
  </si>
  <si>
    <t>七里村</t>
  </si>
  <si>
    <t>七里渡口</t>
  </si>
  <si>
    <r>
      <t>榕小沧渡</t>
    </r>
    <r>
      <rPr>
        <sz val="10"/>
        <color theme="1"/>
        <rFont val="Times New Roman"/>
        <charset val="0"/>
      </rPr>
      <t>4</t>
    </r>
  </si>
  <si>
    <t>雷秀华</t>
  </si>
  <si>
    <t>过洋渡口</t>
  </si>
  <si>
    <r>
      <t>榕小沧渡</t>
    </r>
    <r>
      <rPr>
        <sz val="10"/>
        <color theme="1"/>
        <rFont val="Times New Roman"/>
        <charset val="0"/>
      </rPr>
      <t>5</t>
    </r>
  </si>
  <si>
    <t>雷玉明</t>
  </si>
  <si>
    <t>利洋村</t>
  </si>
  <si>
    <t>利洋渡口</t>
  </si>
  <si>
    <r>
      <t>榕小沧渡</t>
    </r>
    <r>
      <rPr>
        <sz val="10"/>
        <color theme="1"/>
        <rFont val="Times New Roman"/>
        <charset val="0"/>
      </rPr>
      <t>6</t>
    </r>
  </si>
  <si>
    <t>雷木忠</t>
  </si>
  <si>
    <t>牛楼渡口</t>
  </si>
  <si>
    <r>
      <t>榕小沧渡</t>
    </r>
    <r>
      <rPr>
        <sz val="10"/>
        <color theme="1"/>
        <rFont val="Times New Roman"/>
        <charset val="0"/>
      </rPr>
      <t>7</t>
    </r>
  </si>
  <si>
    <t>雷金光</t>
  </si>
  <si>
    <t>永泰</t>
  </si>
  <si>
    <t>洑口乡</t>
  </si>
  <si>
    <t>吉坑村</t>
  </si>
  <si>
    <t>白渤渡口</t>
  </si>
  <si>
    <r>
      <t>榕白渤渡</t>
    </r>
    <r>
      <rPr>
        <sz val="10"/>
        <color theme="1"/>
        <rFont val="Times New Roman"/>
        <charset val="0"/>
      </rPr>
      <t>1</t>
    </r>
  </si>
  <si>
    <t>蔡理四</t>
  </si>
  <si>
    <t>县：23.9.1停渡，          
  9-12月不参评</t>
  </si>
  <si>
    <t>石鼓渡口</t>
  </si>
  <si>
    <r>
      <t>榕石鼓渡</t>
    </r>
    <r>
      <rPr>
        <sz val="10"/>
        <color theme="1"/>
        <rFont val="Times New Roman"/>
        <charset val="0"/>
      </rPr>
      <t>1</t>
    </r>
  </si>
  <si>
    <t>杨林福</t>
  </si>
  <si>
    <t>县：23.9.1停渡，        
 9-12月不参评</t>
  </si>
  <si>
    <t>嵩口镇</t>
  </si>
  <si>
    <t>赤水村</t>
  </si>
  <si>
    <t>赤水口渡口</t>
  </si>
  <si>
    <r>
      <t>榕赤水口渡</t>
    </r>
    <r>
      <rPr>
        <sz val="10"/>
        <color theme="1"/>
        <rFont val="Times New Roman"/>
        <charset val="0"/>
      </rPr>
      <t>1</t>
    </r>
  </si>
  <si>
    <t>詹寿国</t>
  </si>
  <si>
    <t>赤锡乡</t>
  </si>
  <si>
    <t>玉锡村</t>
  </si>
  <si>
    <t>新村渡口</t>
  </si>
  <si>
    <r>
      <t>榕上重下渡</t>
    </r>
    <r>
      <rPr>
        <sz val="10"/>
        <color theme="1"/>
        <rFont val="Times New Roman"/>
        <charset val="0"/>
      </rPr>
      <t>1</t>
    </r>
  </si>
  <si>
    <t>邱奋祥</t>
  </si>
  <si>
    <r>
      <t>榕下重下渡</t>
    </r>
    <r>
      <rPr>
        <sz val="10"/>
        <color theme="1"/>
        <rFont val="Times New Roman"/>
        <charset val="0"/>
      </rPr>
      <t>1</t>
    </r>
  </si>
  <si>
    <t>章德和</t>
  </si>
  <si>
    <t>漳州</t>
  </si>
  <si>
    <t>华安</t>
  </si>
  <si>
    <t>新圩镇</t>
  </si>
  <si>
    <t>玉山村</t>
  </si>
  <si>
    <t>鹅山渡口</t>
  </si>
  <si>
    <t>华安客渡04号</t>
  </si>
  <si>
    <t>欧阳文钦</t>
  </si>
  <si>
    <t>三明</t>
  </si>
  <si>
    <t>三元</t>
  </si>
  <si>
    <t>莘口镇</t>
  </si>
  <si>
    <t>溪口村</t>
  </si>
  <si>
    <t>溪口渡口</t>
  </si>
  <si>
    <t>闽三明渡2002</t>
  </si>
  <si>
    <t>林茂新</t>
  </si>
  <si>
    <t>1、2、5-9月考核达标，3、4、10-12月未参评。</t>
  </si>
  <si>
    <t>永安</t>
  </si>
  <si>
    <t>曹远镇</t>
  </si>
  <si>
    <t>汶四村</t>
  </si>
  <si>
    <t>汶四渡口</t>
  </si>
  <si>
    <t>明汶四渡1</t>
  </si>
  <si>
    <t>杨作善</t>
  </si>
  <si>
    <t>莆田</t>
  </si>
  <si>
    <t>仙游</t>
  </si>
  <si>
    <t>盖尾</t>
  </si>
  <si>
    <t>仙潭</t>
  </si>
  <si>
    <t>仙潭渡口</t>
  </si>
  <si>
    <t>莆仙潭渡1</t>
  </si>
  <si>
    <t>王国林</t>
  </si>
  <si>
    <t>王世明</t>
  </si>
  <si>
    <r>
      <rPr>
        <sz val="10"/>
        <rFont val="宋体"/>
        <charset val="134"/>
      </rPr>
      <t>合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计</t>
    </r>
  </si>
  <si>
    <t>南平</t>
  </si>
  <si>
    <r>
      <t>延平</t>
    </r>
    <r>
      <rPr>
        <b/>
        <sz val="10"/>
        <rFont val="Times New Roman"/>
        <charset val="0"/>
      </rPr>
      <t xml:space="preserve">
</t>
    </r>
  </si>
  <si>
    <t>大横镇</t>
  </si>
  <si>
    <t>更古村</t>
  </si>
  <si>
    <t>更古渡口</t>
  </si>
  <si>
    <r>
      <t>闽南平渡</t>
    </r>
    <r>
      <rPr>
        <sz val="10"/>
        <rFont val="Times New Roman"/>
        <charset val="0"/>
      </rPr>
      <t>4391</t>
    </r>
  </si>
  <si>
    <t>罗正妹</t>
  </si>
  <si>
    <t>陈墩村</t>
  </si>
  <si>
    <t>陈墩渡口</t>
  </si>
  <si>
    <r>
      <t>闽南平渡</t>
    </r>
    <r>
      <rPr>
        <sz val="10"/>
        <rFont val="Times New Roman"/>
        <charset val="0"/>
      </rPr>
      <t>4503</t>
    </r>
  </si>
  <si>
    <t>张桂生</t>
  </si>
  <si>
    <t>大笏村</t>
  </si>
  <si>
    <t>大笏渡口</t>
  </si>
  <si>
    <r>
      <t>闽南平渡</t>
    </r>
    <r>
      <rPr>
        <sz val="10"/>
        <rFont val="Times New Roman"/>
        <charset val="0"/>
      </rPr>
      <t>4392</t>
    </r>
  </si>
  <si>
    <t>林文兴</t>
  </si>
  <si>
    <t>延安村</t>
  </si>
  <si>
    <t>延安渡口</t>
  </si>
  <si>
    <t>闽南平渡4395</t>
  </si>
  <si>
    <t>张红财</t>
  </si>
  <si>
    <r>
      <t>8</t>
    </r>
    <r>
      <rPr>
        <sz val="10"/>
        <rFont val="方正书宋_GBK"/>
        <charset val="0"/>
      </rPr>
      <t>月离职，</t>
    </r>
    <r>
      <rPr>
        <sz val="10"/>
        <rFont val="Times New Roman"/>
        <charset val="0"/>
      </rPr>
      <t>8-12</t>
    </r>
    <r>
      <rPr>
        <sz val="10"/>
        <rFont val="宋体"/>
        <charset val="134"/>
      </rPr>
      <t>月未参评</t>
    </r>
  </si>
  <si>
    <t>叶汉禹</t>
  </si>
  <si>
    <r>
      <t>8</t>
    </r>
    <r>
      <rPr>
        <sz val="10"/>
        <rFont val="方正书宋_GBK"/>
        <charset val="0"/>
      </rPr>
      <t>月入职，</t>
    </r>
    <r>
      <rPr>
        <sz val="10"/>
        <rFont val="Times New Roman"/>
        <charset val="0"/>
      </rPr>
      <t>1-7</t>
    </r>
    <r>
      <rPr>
        <sz val="10"/>
        <rFont val="宋体"/>
        <charset val="134"/>
      </rPr>
      <t>月未参评</t>
    </r>
  </si>
  <si>
    <t>大仁洲村</t>
  </si>
  <si>
    <t>大仁洲渡口</t>
  </si>
  <si>
    <r>
      <t>闽南平渡</t>
    </r>
    <r>
      <rPr>
        <sz val="10"/>
        <rFont val="Times New Roman"/>
        <charset val="0"/>
      </rPr>
      <t>4501</t>
    </r>
  </si>
  <si>
    <t>陈家忠</t>
  </si>
  <si>
    <t>太平镇</t>
  </si>
  <si>
    <t>太平村</t>
  </si>
  <si>
    <t>太平渡口</t>
  </si>
  <si>
    <r>
      <t>南太平渡</t>
    </r>
    <r>
      <rPr>
        <sz val="10"/>
        <rFont val="Times New Roman"/>
        <charset val="0"/>
      </rPr>
      <t>1</t>
    </r>
  </si>
  <si>
    <t>吴良聪</t>
  </si>
  <si>
    <t>儒罗村</t>
  </si>
  <si>
    <t>儒罗渡口</t>
  </si>
  <si>
    <r>
      <t>闽南平渡</t>
    </r>
    <r>
      <rPr>
        <sz val="10"/>
        <rFont val="Times New Roman"/>
        <charset val="0"/>
      </rPr>
      <t>4213</t>
    </r>
  </si>
  <si>
    <t>游志文</t>
  </si>
  <si>
    <r>
      <t>邵武</t>
    </r>
    <r>
      <rPr>
        <b/>
        <sz val="10"/>
        <rFont val="Times New Roman"/>
        <charset val="0"/>
      </rPr>
      <t xml:space="preserve">
</t>
    </r>
  </si>
  <si>
    <t>大竹镇</t>
  </si>
  <si>
    <t>官墩村</t>
  </si>
  <si>
    <t>大竹官墩渡口</t>
  </si>
  <si>
    <r>
      <t>邵客渡</t>
    </r>
    <r>
      <rPr>
        <sz val="10"/>
        <rFont val="Times New Roman"/>
        <charset val="0"/>
      </rPr>
      <t>01</t>
    </r>
  </si>
  <si>
    <t>吴建忠</t>
  </si>
  <si>
    <t>卫闽镇</t>
  </si>
  <si>
    <t>王溪口村</t>
  </si>
  <si>
    <t>卫闽王溪口渡口</t>
  </si>
  <si>
    <r>
      <t>邵客渡</t>
    </r>
    <r>
      <rPr>
        <sz val="10"/>
        <rFont val="Times New Roman"/>
        <charset val="0"/>
      </rPr>
      <t>03</t>
    </r>
  </si>
  <si>
    <t>邹元龙</t>
  </si>
  <si>
    <t>高坊村</t>
  </si>
  <si>
    <t>卫闽高坊渡口</t>
  </si>
  <si>
    <r>
      <t>邵客渡</t>
    </r>
    <r>
      <rPr>
        <sz val="10"/>
        <rFont val="Times New Roman"/>
        <charset val="0"/>
      </rPr>
      <t>08</t>
    </r>
  </si>
  <si>
    <t>林光金</t>
  </si>
  <si>
    <t>11月离职，11-12月未参评</t>
  </si>
  <si>
    <t>陈坊村</t>
  </si>
  <si>
    <t>卫闽陈坊渡口</t>
  </si>
  <si>
    <r>
      <t>邵客渡</t>
    </r>
    <r>
      <rPr>
        <sz val="10"/>
        <rFont val="Times New Roman"/>
        <charset val="0"/>
      </rPr>
      <t>09</t>
    </r>
  </si>
  <si>
    <t>傅肇光</t>
  </si>
  <si>
    <t>武夷山</t>
  </si>
  <si>
    <t>兴田镇</t>
  </si>
  <si>
    <t>城村村</t>
  </si>
  <si>
    <t>兴田城村渡口</t>
  </si>
  <si>
    <r>
      <t>武城渡</t>
    </r>
    <r>
      <rPr>
        <sz val="10"/>
        <rFont val="Times New Roman"/>
        <charset val="0"/>
      </rPr>
      <t>001</t>
    </r>
    <r>
      <rPr>
        <sz val="10"/>
        <rFont val="宋体"/>
        <charset val="134"/>
      </rPr>
      <t>号</t>
    </r>
  </si>
  <si>
    <t>黄旺</t>
  </si>
  <si>
    <r>
      <t>建瓯</t>
    </r>
    <r>
      <rPr>
        <b/>
        <sz val="10"/>
        <rFont val="Times New Roman"/>
        <charset val="0"/>
      </rPr>
      <t xml:space="preserve">
</t>
    </r>
  </si>
  <si>
    <t>徐墩镇</t>
  </si>
  <si>
    <t>叶坊村</t>
  </si>
  <si>
    <t>徐墩蓬墩渡口</t>
  </si>
  <si>
    <r>
      <t>南蓬墩渡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</si>
  <si>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陈明财</t>
  </si>
  <si>
    <t>丰乐村</t>
  </si>
  <si>
    <t>徐墩黄城渡口</t>
  </si>
  <si>
    <r>
      <t>南黄城渡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</si>
  <si>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吴银生</t>
  </si>
  <si>
    <t>山边村</t>
  </si>
  <si>
    <t>徐墩长源渡口</t>
  </si>
  <si>
    <t>南长源渡1号</t>
  </si>
  <si>
    <t>张开友</t>
  </si>
  <si>
    <r>
      <t>4月离职，</t>
    </r>
    <r>
      <rPr>
        <sz val="10"/>
        <rFont val="Times New Roman"/>
        <charset val="0"/>
      </rPr>
      <t>4-12</t>
    </r>
    <r>
      <rPr>
        <sz val="10"/>
        <rFont val="宋体"/>
        <charset val="134"/>
      </rPr>
      <t>月未参评</t>
    </r>
  </si>
  <si>
    <t>张能慧</t>
  </si>
  <si>
    <r>
      <t>9月入职，</t>
    </r>
    <r>
      <rPr>
        <sz val="10"/>
        <rFont val="Times New Roman"/>
        <charset val="0"/>
      </rPr>
      <t>1-8</t>
    </r>
    <r>
      <rPr>
        <sz val="10"/>
        <rFont val="宋体"/>
        <charset val="134"/>
      </rPr>
      <t>月未参评</t>
    </r>
  </si>
  <si>
    <t>徐墩杨墩渡口</t>
  </si>
  <si>
    <r>
      <t>南杨墩渡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</si>
  <si>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潘历进</t>
  </si>
  <si>
    <t>东峰镇</t>
  </si>
  <si>
    <t>杨梅村</t>
  </si>
  <si>
    <t>东峰杨梅渡口</t>
  </si>
  <si>
    <r>
      <t>南杨梅渡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</si>
  <si>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孙折婢</t>
  </si>
  <si>
    <t>东游镇</t>
  </si>
  <si>
    <t>党城村</t>
  </si>
  <si>
    <t>东游党城渡口</t>
  </si>
  <si>
    <r>
      <t>南党城渡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</si>
  <si>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叶章敬</t>
  </si>
  <si>
    <t>南雅镇</t>
  </si>
  <si>
    <t>鲁口村</t>
  </si>
  <si>
    <t>南雅鲁口渡口</t>
  </si>
  <si>
    <t>南鲁口渡1号</t>
  </si>
  <si>
    <t>江荣贵</t>
  </si>
  <si>
    <r>
      <t>7</t>
    </r>
    <r>
      <rPr>
        <sz val="10"/>
        <rFont val="方正书宋_GBK"/>
        <charset val="0"/>
      </rPr>
      <t>月离职，</t>
    </r>
    <r>
      <rPr>
        <sz val="10"/>
        <rFont val="Times New Roman"/>
        <charset val="0"/>
      </rPr>
      <t>7-12</t>
    </r>
    <r>
      <rPr>
        <sz val="10"/>
        <rFont val="宋体"/>
        <charset val="134"/>
      </rPr>
      <t>月未参评</t>
    </r>
  </si>
  <si>
    <t>林金妹</t>
  </si>
  <si>
    <r>
      <t>7</t>
    </r>
    <r>
      <rPr>
        <sz val="10"/>
        <rFont val="方正书宋_GBK"/>
        <charset val="0"/>
      </rPr>
      <t>月入职，</t>
    </r>
    <r>
      <rPr>
        <sz val="10"/>
        <rFont val="Times New Roman"/>
        <charset val="0"/>
      </rPr>
      <t>1-6</t>
    </r>
    <r>
      <rPr>
        <sz val="10"/>
        <rFont val="宋体"/>
        <charset val="134"/>
      </rPr>
      <t>月未参评</t>
    </r>
  </si>
  <si>
    <t>川石乡</t>
  </si>
  <si>
    <t>伏演村</t>
  </si>
  <si>
    <t>川石龙池渡口</t>
  </si>
  <si>
    <r>
      <t>南龙池渡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</si>
  <si>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许健</t>
  </si>
  <si>
    <t>浦城</t>
  </si>
  <si>
    <t>石陂镇</t>
  </si>
  <si>
    <t>梨岭村</t>
  </si>
  <si>
    <t>邱元渡口</t>
  </si>
  <si>
    <r>
      <t>浦客渡</t>
    </r>
    <r>
      <rPr>
        <sz val="10"/>
        <rFont val="Times New Roman"/>
        <charset val="0"/>
      </rPr>
      <t>0017</t>
    </r>
    <r>
      <rPr>
        <sz val="10"/>
        <rFont val="宋体"/>
        <charset val="134"/>
      </rPr>
      <t>号</t>
    </r>
  </si>
  <si>
    <t>张可荣</t>
  </si>
  <si>
    <t>朱塘遥渡口</t>
  </si>
  <si>
    <r>
      <t>浦客渡</t>
    </r>
    <r>
      <rPr>
        <sz val="10"/>
        <rFont val="Times New Roman"/>
        <charset val="0"/>
      </rPr>
      <t>0018</t>
    </r>
    <r>
      <rPr>
        <sz val="10"/>
        <rFont val="宋体"/>
        <charset val="134"/>
      </rPr>
      <t>号</t>
    </r>
  </si>
  <si>
    <t>邓慧斌</t>
  </si>
  <si>
    <t>合计</t>
  </si>
  <si>
    <r>
      <t xml:space="preserve">
</t>
    </r>
    <r>
      <rPr>
        <b/>
        <sz val="10"/>
        <color indexed="8"/>
        <rFont val="宋体"/>
        <charset val="134"/>
      </rPr>
      <t>龙岩</t>
    </r>
  </si>
  <si>
    <t>新罗</t>
  </si>
  <si>
    <t>小溪村</t>
  </si>
  <si>
    <t>下墟渡口</t>
  </si>
  <si>
    <t>闽车渡1001</t>
  </si>
  <si>
    <t>陈炳辉</t>
  </si>
  <si>
    <t>因车渡船没检验，
停航10月</t>
  </si>
  <si>
    <t>永定</t>
  </si>
  <si>
    <t>峰市</t>
  </si>
  <si>
    <t>信美村</t>
  </si>
  <si>
    <t>背头坑渡口</t>
  </si>
  <si>
    <t>龙背头坑渡</t>
  </si>
  <si>
    <t>温学荣</t>
  </si>
  <si>
    <t>经审核与龙岩23年
上报渡口数据不符</t>
  </si>
  <si>
    <t>上杭</t>
  </si>
  <si>
    <t>湖洋镇</t>
  </si>
  <si>
    <t>涧头村</t>
  </si>
  <si>
    <t>涧头渡口</t>
  </si>
  <si>
    <t>龙涧头渡1</t>
  </si>
  <si>
    <t>李宪金</t>
  </si>
  <si>
    <t>武平</t>
  </si>
  <si>
    <t>中山镇</t>
  </si>
  <si>
    <t>卦坑村</t>
  </si>
  <si>
    <t>卦坑渡口</t>
  </si>
  <si>
    <t>龙卦坑渡1</t>
  </si>
  <si>
    <t>危才志</t>
  </si>
  <si>
    <t>下坝乡</t>
  </si>
  <si>
    <t>石营村</t>
  </si>
  <si>
    <t>石营渡口</t>
  </si>
  <si>
    <t>龙石营渡1</t>
  </si>
  <si>
    <t>吕桂兴</t>
  </si>
  <si>
    <t>58</t>
  </si>
  <si>
    <r>
      <t>宁德</t>
    </r>
    <r>
      <rPr>
        <b/>
        <sz val="10"/>
        <rFont val="Times New Roman"/>
        <charset val="0"/>
      </rPr>
      <t xml:space="preserve">
</t>
    </r>
  </si>
  <si>
    <t>福鼎</t>
  </si>
  <si>
    <t>磻溪镇</t>
  </si>
  <si>
    <t>桑海村</t>
  </si>
  <si>
    <t>东坑渡口</t>
  </si>
  <si>
    <t>宁桑海渡1</t>
  </si>
  <si>
    <t>蓝传道</t>
  </si>
  <si>
    <t>翁启烛6月退休
县级考评6-9月不合格</t>
  </si>
  <si>
    <t>59</t>
  </si>
  <si>
    <t>宁桑海渡2</t>
  </si>
  <si>
    <t>翁启烛</t>
  </si>
  <si>
    <t>60</t>
  </si>
  <si>
    <t>桐山办事处</t>
  </si>
  <si>
    <t>古岭村</t>
  </si>
  <si>
    <t>石竹坑渡口</t>
  </si>
  <si>
    <t>宁石竹坑渡1</t>
  </si>
  <si>
    <t>项然登</t>
  </si>
  <si>
    <t>1船多渡工
12月考评不合格</t>
  </si>
  <si>
    <t>61</t>
  </si>
  <si>
    <t>陈平厚</t>
  </si>
  <si>
    <t>62</t>
  </si>
  <si>
    <t>叠石乡</t>
  </si>
  <si>
    <t>南溪村</t>
  </si>
  <si>
    <t>岭脚渡口</t>
  </si>
  <si>
    <t>宁石竹坑渡2</t>
  </si>
  <si>
    <t>杨道鸿</t>
  </si>
  <si>
    <t>杨道鸿1月退休
12月考评不合格1船多渡工</t>
  </si>
  <si>
    <t>63</t>
  </si>
  <si>
    <t>余振贵</t>
  </si>
  <si>
    <t>64</t>
  </si>
  <si>
    <t>宁石竹坑渡3</t>
  </si>
  <si>
    <t>金仕光</t>
  </si>
  <si>
    <t>65</t>
  </si>
  <si>
    <t>王家和</t>
  </si>
  <si>
    <t>66</t>
  </si>
  <si>
    <t>福安</t>
  </si>
  <si>
    <t>上白石镇</t>
  </si>
  <si>
    <t>圆潭村</t>
  </si>
  <si>
    <t>圆潭渡口</t>
  </si>
  <si>
    <t>宁圆潭渡1</t>
  </si>
  <si>
    <t>郑发荣</t>
  </si>
  <si>
    <t>11-12月停渡</t>
  </si>
  <si>
    <t>67</t>
  </si>
  <si>
    <t>溪柄镇</t>
  </si>
  <si>
    <t>田坂村</t>
  </si>
  <si>
    <t>田坂渡口</t>
  </si>
  <si>
    <t>宁田坂渡1</t>
  </si>
  <si>
    <t>高淡金</t>
  </si>
  <si>
    <t>68</t>
  </si>
  <si>
    <t>水田村</t>
  </si>
  <si>
    <t>水田渡口</t>
  </si>
  <si>
    <t>宁水田渡1</t>
  </si>
  <si>
    <t>林春旺</t>
  </si>
  <si>
    <t>7月考评未达标
12月停渡</t>
  </si>
  <si>
    <t>69</t>
  </si>
  <si>
    <t>古田</t>
  </si>
  <si>
    <t>黄田镇</t>
  </si>
  <si>
    <t>双坑村</t>
  </si>
  <si>
    <t>双坑渡口</t>
  </si>
  <si>
    <t>宁双坑渡8</t>
  </si>
  <si>
    <t>吴家荣</t>
  </si>
  <si>
    <t>1.1</t>
  </si>
  <si>
    <t>0</t>
  </si>
  <si>
    <t>12</t>
  </si>
  <si>
    <t>1000</t>
  </si>
  <si>
    <t>13200</t>
  </si>
  <si>
    <t>70</t>
  </si>
  <si>
    <t>宁双坑渡6</t>
  </si>
  <si>
    <t>黄增文</t>
  </si>
  <si>
    <t>11</t>
  </si>
  <si>
    <t>12100</t>
  </si>
  <si>
    <t>2023年2月21日客渡船运输农用车辆过渡，违反了渡运性质，当月安全生产达标考评不合格</t>
  </si>
  <si>
    <t>71</t>
  </si>
  <si>
    <t>宁双坑渡2</t>
  </si>
  <si>
    <t>黄信宝</t>
  </si>
  <si>
    <t>1.2</t>
  </si>
  <si>
    <t>14400</t>
  </si>
  <si>
    <t>72</t>
  </si>
  <si>
    <t>松峰村</t>
  </si>
  <si>
    <t>松峰渡口</t>
  </si>
  <si>
    <t>宁松峰渡6</t>
  </si>
  <si>
    <t>蓝杨虎</t>
  </si>
  <si>
    <t>73</t>
  </si>
  <si>
    <t>宁松峰渡2</t>
  </si>
  <si>
    <t>张枝生</t>
  </si>
  <si>
    <t>74</t>
  </si>
  <si>
    <t>宁松峰渡3</t>
  </si>
  <si>
    <t>陈声敢</t>
  </si>
  <si>
    <t>75</t>
  </si>
  <si>
    <t>莪洋村</t>
  </si>
  <si>
    <t>黄田码头</t>
  </si>
  <si>
    <t>宁莪洋渡1</t>
  </si>
  <si>
    <t>卞玉良</t>
  </si>
  <si>
    <t>76</t>
  </si>
  <si>
    <t>村里村</t>
  </si>
  <si>
    <t>村里渡口</t>
  </si>
  <si>
    <t>宁村里渡1</t>
  </si>
  <si>
    <t>吴爱珠</t>
  </si>
  <si>
    <t>77</t>
  </si>
  <si>
    <t>坑前村</t>
  </si>
  <si>
    <t>宁坑前渡1</t>
  </si>
  <si>
    <t>胡世文</t>
  </si>
  <si>
    <t>1.3</t>
  </si>
  <si>
    <t>15600</t>
  </si>
  <si>
    <t>78</t>
  </si>
  <si>
    <t>水口镇</t>
  </si>
  <si>
    <t>湾口村</t>
  </si>
  <si>
    <t>湾口码头</t>
  </si>
  <si>
    <t>宁水湾渡1</t>
  </si>
  <si>
    <t>黄新斌</t>
  </si>
  <si>
    <t>79</t>
  </si>
  <si>
    <t>柘荣</t>
  </si>
  <si>
    <t>英山乡</t>
  </si>
  <si>
    <t>王社村</t>
  </si>
  <si>
    <t>王社渡口</t>
  </si>
  <si>
    <t>宁王社渡1</t>
  </si>
  <si>
    <t>杨文奎</t>
  </si>
  <si>
    <t>经审核与宁德23年
上报渡口数据不符</t>
  </si>
  <si>
    <t>附件2</t>
  </si>
  <si>
    <t>2023年福建省内河渡口渡船安全管理考评达标补助明细表（村船管员）</t>
  </si>
  <si>
    <t>村船管员（代表）姓名</t>
  </si>
  <si>
    <t>补助金额(300元/月)</t>
  </si>
  <si>
    <t>榕汤院村渡1</t>
  </si>
  <si>
    <t>郑武秋</t>
  </si>
  <si>
    <t>原口村</t>
  </si>
  <si>
    <t>榕程湾渡1</t>
  </si>
  <si>
    <t>吴大武</t>
  </si>
  <si>
    <t>榕埕头村渡1</t>
  </si>
  <si>
    <t>陈显维</t>
  </si>
  <si>
    <t>榕枕峰村渡1</t>
  </si>
  <si>
    <t>江水顺</t>
  </si>
  <si>
    <t>榕梅台渡1</t>
  </si>
  <si>
    <t>张太祥</t>
  </si>
  <si>
    <t>榕金山寺渡1
闽福州客2028</t>
  </si>
  <si>
    <t>林菊英</t>
  </si>
  <si>
    <t>和谐客001</t>
  </si>
  <si>
    <t>韩榕清</t>
  </si>
  <si>
    <t>塘板居委会</t>
  </si>
  <si>
    <t>塘板渡口</t>
  </si>
  <si>
    <t>塘坂001号</t>
  </si>
  <si>
    <t>赖和平</t>
  </si>
  <si>
    <t>潘渡居委会</t>
  </si>
  <si>
    <t>榕潘渡渡2</t>
  </si>
  <si>
    <t>唐春俤</t>
  </si>
  <si>
    <t>雷天泉</t>
  </si>
  <si>
    <t>小沧渡口
莲花村渡口</t>
  </si>
  <si>
    <t>榕小沧渡2
榕小沧渡3</t>
  </si>
  <si>
    <t>林长森</t>
  </si>
  <si>
    <t>七里渡口
过洋渡口</t>
  </si>
  <si>
    <t>榕小沧渡4
榕小沧渡5</t>
  </si>
  <si>
    <t>雷梅江</t>
  </si>
  <si>
    <t>利洋渡口
牛楼渡口</t>
  </si>
  <si>
    <t>榕小沧渡6
榕小沧渡7</t>
  </si>
  <si>
    <t>兰水全</t>
  </si>
  <si>
    <t>白渤渡口、石鼓渡口</t>
  </si>
  <si>
    <t>榕白渤渡1、
榕石鼓渡1</t>
  </si>
  <si>
    <t>杨宝金</t>
  </si>
  <si>
    <t>县：23.9.1停渡，9-12月不参评</t>
  </si>
  <si>
    <t>赤水渡口</t>
  </si>
  <si>
    <t>榕赤水口渡1</t>
  </si>
  <si>
    <t>黄开慧</t>
  </si>
  <si>
    <t>榕上重下渡1、榕下重下渡1</t>
  </si>
  <si>
    <t>陈英梅</t>
  </si>
  <si>
    <t>林清河</t>
  </si>
  <si>
    <t>楼源村</t>
  </si>
  <si>
    <t>林茂良</t>
  </si>
  <si>
    <t>7</t>
  </si>
  <si>
    <t>杨宋汕</t>
  </si>
  <si>
    <t>王正泉</t>
  </si>
  <si>
    <t xml:space="preserve"> </t>
  </si>
  <si>
    <t>延平</t>
  </si>
  <si>
    <t>闽南平渡4391</t>
  </si>
  <si>
    <t>王长宝</t>
  </si>
  <si>
    <t>闽南平渡4503</t>
  </si>
  <si>
    <t>张希文</t>
  </si>
  <si>
    <t>闽南平渡4392</t>
  </si>
  <si>
    <t>官道伟</t>
  </si>
  <si>
    <t>8月离职，8-12月未参评</t>
  </si>
  <si>
    <t>吴添明</t>
  </si>
  <si>
    <t>8月入职，1-7月未参评</t>
  </si>
  <si>
    <t>闽南平渡4501</t>
  </si>
  <si>
    <t>徐秀妹</t>
  </si>
  <si>
    <t>南太平渡1号</t>
  </si>
  <si>
    <t>吴良基</t>
  </si>
  <si>
    <t>闽南平渡4213</t>
  </si>
  <si>
    <t>邱建榕</t>
  </si>
  <si>
    <t>邵武</t>
  </si>
  <si>
    <t>邵客渡01</t>
  </si>
  <si>
    <t>柯新明</t>
  </si>
  <si>
    <t>邵客渡03</t>
  </si>
  <si>
    <t>刘传兴</t>
  </si>
  <si>
    <t>邵客渡08</t>
  </si>
  <si>
    <t>林明顺</t>
  </si>
  <si>
    <t>邵客渡09</t>
  </si>
  <si>
    <t>陈本龙</t>
  </si>
  <si>
    <t>武城渡001号</t>
  </si>
  <si>
    <t>林小忠</t>
  </si>
  <si>
    <t>建瓯</t>
  </si>
  <si>
    <t>南蓬墩渡1号</t>
  </si>
  <si>
    <t>蔡建飞</t>
  </si>
  <si>
    <t>南黄城渡1号</t>
  </si>
  <si>
    <t>黄永兴</t>
  </si>
  <si>
    <t>范乐森</t>
  </si>
  <si>
    <t>一村多船管员</t>
  </si>
  <si>
    <t>南杨墩渡1号</t>
  </si>
  <si>
    <t>南杨梅渡1号</t>
  </si>
  <si>
    <t>徐萍</t>
  </si>
  <si>
    <t>南党城渡1号</t>
  </si>
  <si>
    <t>叶道鹏</t>
  </si>
  <si>
    <t>陈建荣</t>
  </si>
  <si>
    <t>南龙池渡1号</t>
  </si>
  <si>
    <t>刘静</t>
  </si>
  <si>
    <t>浦客渡0017号</t>
  </si>
  <si>
    <t>姚云富</t>
  </si>
  <si>
    <t>浦客渡0018号</t>
  </si>
  <si>
    <r>
      <t>龙岩</t>
    </r>
    <r>
      <rPr>
        <b/>
        <sz val="10"/>
        <color indexed="8"/>
        <rFont val="Times New Roman"/>
        <charset val="0"/>
      </rPr>
      <t xml:space="preserve">
</t>
    </r>
  </si>
  <si>
    <t>罗佛金</t>
  </si>
  <si>
    <t>峰市镇</t>
  </si>
  <si>
    <t>温学龙</t>
  </si>
  <si>
    <t>李荣贵</t>
  </si>
  <si>
    <t>危淼华</t>
  </si>
  <si>
    <t>吕达添</t>
  </si>
  <si>
    <t>宁德</t>
  </si>
  <si>
    <t>翁宋泉</t>
  </si>
  <si>
    <t>6-9月考评不合格</t>
  </si>
  <si>
    <t>金明鸿</t>
  </si>
  <si>
    <t>12月考评不合格</t>
  </si>
  <si>
    <t>朱锦州</t>
  </si>
  <si>
    <t>郑泽胜</t>
  </si>
  <si>
    <t>高铃</t>
  </si>
  <si>
    <t xml:space="preserve"> 高细忠</t>
  </si>
  <si>
    <t>7月考评未达标12月停渡</t>
  </si>
  <si>
    <t>宁双坑渡8
宁双坑渡2
宁双坑渡6</t>
  </si>
  <si>
    <t>吴家仲</t>
  </si>
  <si>
    <t>3300</t>
  </si>
  <si>
    <t>2023年2月21日宁双坑渡6客渡船运输农用车辆过渡，违反了渡运性质，当月安全生产达标考评不合格</t>
  </si>
  <si>
    <t>宁松峰渡6
宁松峰渡2
宁松峰渡3</t>
  </si>
  <si>
    <t>高锦武</t>
  </si>
  <si>
    <t>3600</t>
  </si>
  <si>
    <t>池信霖</t>
  </si>
  <si>
    <t>陈学利</t>
  </si>
  <si>
    <t>胡永富</t>
  </si>
  <si>
    <t>湾口渡口</t>
  </si>
  <si>
    <t>胡宗霖</t>
  </si>
  <si>
    <t>杨道誉</t>
  </si>
  <si>
    <t>6</t>
  </si>
  <si>
    <t>附件3</t>
  </si>
  <si>
    <t>2023年福建省内河渡口渡船安全管理考评达标补助明细表（乡镇船管员）</t>
  </si>
  <si>
    <t>镇船管员（代表）姓名</t>
  </si>
  <si>
    <t>补助金额</t>
  </si>
  <si>
    <t>福州市</t>
  </si>
  <si>
    <t>余永春</t>
  </si>
  <si>
    <r>
      <t>县：</t>
    </r>
    <r>
      <rPr>
        <sz val="10"/>
        <color indexed="8"/>
        <rFont val="宋体"/>
        <charset val="134"/>
      </rPr>
      <t>11</t>
    </r>
    <r>
      <rPr>
        <sz val="10"/>
        <color theme="1"/>
        <rFont val="宋体"/>
        <charset val="134"/>
        <scheme val="minor"/>
      </rPr>
      <t>月不达标</t>
    </r>
  </si>
  <si>
    <t>原口村
埕头村</t>
  </si>
  <si>
    <t>程湾渡口
埕头村渡口</t>
  </si>
  <si>
    <t>榕程湾渡1
榕埕头村渡1</t>
  </si>
  <si>
    <t>林万江</t>
  </si>
  <si>
    <t>林锦云</t>
  </si>
  <si>
    <r>
      <t>闽梅台渡</t>
    </r>
    <r>
      <rPr>
        <sz val="10"/>
        <color theme="1"/>
        <rFont val="Times New Roman"/>
        <charset val="0"/>
      </rPr>
      <t>1</t>
    </r>
  </si>
  <si>
    <t>詹艳芳</t>
  </si>
  <si>
    <t>张美霞</t>
  </si>
  <si>
    <t>23.9.1新任命</t>
  </si>
  <si>
    <t>曾美燕</t>
  </si>
  <si>
    <t>林美妹</t>
  </si>
  <si>
    <t>塘板居委会
潘渡居委会</t>
  </si>
  <si>
    <t>塘板渡口
潘渡渡口</t>
  </si>
  <si>
    <t>塘坂001号
榕潘渡渡2</t>
  </si>
  <si>
    <t>林盛灿</t>
  </si>
  <si>
    <t>东风村
小沧村
七里村
利洋村</t>
  </si>
  <si>
    <t>龙臭坞渡口
小沧渡口
莲花村渡口
七里渡口
过洋渡口
利洋渡口
牛楼渡口</t>
  </si>
  <si>
    <t>榕小沧渡1
榕小沧渡2
榕小沧渡3
榕小沧渡4
榕小沧渡5
榕小沧渡6
榕小沧渡7</t>
  </si>
  <si>
    <t>雷祖华</t>
  </si>
  <si>
    <t>白渤渡口
石鼓渡口</t>
  </si>
  <si>
    <t>榕白渤渡1
榕石鼓渡1</t>
  </si>
  <si>
    <t>李吾勤</t>
  </si>
  <si>
    <r>
      <t>榕赤水口渡</t>
    </r>
    <r>
      <rPr>
        <sz val="10"/>
        <rFont val="Times New Roman"/>
        <charset val="0"/>
      </rPr>
      <t>1</t>
    </r>
  </si>
  <si>
    <t>鲍瑞义</t>
  </si>
  <si>
    <t>林樟生</t>
  </si>
  <si>
    <t>23.5.1新任命</t>
  </si>
  <si>
    <t>榕上重下渡1
榕下重下渡1</t>
  </si>
  <si>
    <t>李光平</t>
  </si>
  <si>
    <t>葛岭镇</t>
  </si>
  <si>
    <t>葛岭村</t>
  </si>
  <si>
    <t>牛斜渡口</t>
  </si>
  <si>
    <t>樟客渡01</t>
  </si>
  <si>
    <t>陈祥</t>
  </si>
  <si>
    <t>船舶所有权为个人，镇船管员参评</t>
  </si>
  <si>
    <t>蒋淑真</t>
  </si>
  <si>
    <t>翁映辉</t>
  </si>
  <si>
    <t>黄通</t>
  </si>
  <si>
    <t>在编事业编制人员，不参与补助申领。</t>
  </si>
  <si>
    <t>王成猛</t>
  </si>
  <si>
    <t>黄长荣</t>
  </si>
  <si>
    <t>一镇多船管员，且公职人员不参评</t>
  </si>
  <si>
    <r>
      <t>南太平渡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</si>
  <si>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郑婧</t>
  </si>
  <si>
    <t>一镇多船管员</t>
  </si>
  <si>
    <t>庄家光</t>
  </si>
  <si>
    <r>
      <t>卫闽王溪口</t>
    </r>
    <r>
      <rPr>
        <sz val="10"/>
        <rFont val="Times New Roman"/>
        <charset val="0"/>
      </rPr>
      <t xml:space="preserve">
</t>
    </r>
    <r>
      <rPr>
        <sz val="10"/>
        <rFont val="宋体"/>
        <charset val="134"/>
      </rPr>
      <t>渡口</t>
    </r>
  </si>
  <si>
    <t>廖云芳</t>
  </si>
  <si>
    <t>江永春</t>
  </si>
  <si>
    <t>李于希</t>
  </si>
  <si>
    <r>
      <t>南长源渡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</si>
  <si>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叶建盛</t>
  </si>
  <si>
    <t>王光福</t>
  </si>
  <si>
    <r>
      <t>南鲁口渡</t>
    </r>
    <r>
      <rPr>
        <sz val="10"/>
        <rFont val="Times New Roman"/>
        <charset val="0"/>
      </rPr>
      <t>1</t>
    </r>
    <r>
      <rPr>
        <sz val="10"/>
        <rFont val="宋体"/>
        <charset val="134"/>
      </rPr>
      <t>号</t>
    </r>
  </si>
  <si>
    <t>丁玉龙</t>
  </si>
  <si>
    <t>黄子忠</t>
  </si>
  <si>
    <t>/</t>
  </si>
  <si>
    <t>原镇船管员离职，暂未聘镇船管员</t>
  </si>
  <si>
    <t>汤江涛</t>
  </si>
  <si>
    <t>龙岩市</t>
  </si>
  <si>
    <t>林文浩</t>
  </si>
  <si>
    <t>何丽华</t>
  </si>
  <si>
    <t>王明显</t>
  </si>
  <si>
    <t>1月-2月</t>
  </si>
  <si>
    <t>林煜烨</t>
  </si>
  <si>
    <t>3月-12月</t>
  </si>
  <si>
    <t>赖世森</t>
  </si>
  <si>
    <t>宁桑水渡1
宁桑水渡2</t>
  </si>
  <si>
    <t>李峰</t>
  </si>
  <si>
    <t>1-4月份在职</t>
  </si>
  <si>
    <t>洪新悦</t>
  </si>
  <si>
    <t>5月份开始担任船管员6-9月考评不合格</t>
  </si>
  <si>
    <t>季永恒</t>
  </si>
  <si>
    <t>王宏密</t>
  </si>
  <si>
    <t>陈月华</t>
  </si>
  <si>
    <t>圆潭渡口11-12月停渡,
7-10考评不合格</t>
  </si>
  <si>
    <t>财洪村</t>
  </si>
  <si>
    <t>财洪渡口</t>
  </si>
  <si>
    <t>宁财洪渡2</t>
  </si>
  <si>
    <t>财洪渡口1-12月停渡</t>
  </si>
  <si>
    <t>郑建锋</t>
  </si>
  <si>
    <t>水田上渡口</t>
  </si>
  <si>
    <t>双坑村    松峰村    莪洋村    村里村    坑前村</t>
  </si>
  <si>
    <t>双坑渡口
松峰渡口
黄田码头
村里渡口</t>
  </si>
  <si>
    <t>宁双坑渡8
宁双坑渡2
宁双坑渡6
宁松峰渡6
宁松峰渡2
宁松峰渡3
宁莪洋渡1
宁村里渡1
宁坑前渡1</t>
  </si>
  <si>
    <t>郭威</t>
  </si>
  <si>
    <t>林家新</t>
  </si>
  <si>
    <t>吴东东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</si>
</sst>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49"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8"/>
      <name val="方正小标宋简体"/>
      <family val="4"/>
      <charset val="134"/>
    </font>
    <font>
      <b/>
      <sz val="12"/>
      <name val="Times New Roman"/>
      <charset val="0"/>
    </font>
    <font>
      <b/>
      <sz val="10"/>
      <name val="Times New Roman"/>
      <charset val="0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0"/>
    </font>
    <font>
      <sz val="10"/>
      <color theme="1"/>
      <name val="方正书宋_GBK"/>
      <charset val="0"/>
    </font>
    <font>
      <sz val="10"/>
      <name val="Times New Roman"/>
      <charset val="0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FF000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Times New Roman"/>
      <charset val="0"/>
    </font>
    <font>
      <b/>
      <sz val="10"/>
      <color indexed="8"/>
      <name val="宋体"/>
      <charset val="134"/>
    </font>
    <font>
      <b/>
      <sz val="10"/>
      <color indexed="8"/>
      <name val="Times New Roman"/>
      <charset val="0"/>
    </font>
    <font>
      <b/>
      <sz val="1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2"/>
      <color theme="1"/>
      <name val="Times New Roman"/>
      <charset val="0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0"/>
      <name val="Helv"/>
      <charset val="0"/>
    </font>
    <font>
      <b/>
      <sz val="11"/>
      <color indexed="63"/>
      <name val="宋体"/>
      <charset val="134"/>
    </font>
    <font>
      <sz val="10"/>
      <name val="方正书宋_GBK"/>
      <charset val="0"/>
    </font>
  </fonts>
  <fills count="29">
    <fill>
      <patternFill patternType="none"/>
    </fill>
    <fill>
      <patternFill patternType="gray125"/>
    </fill>
    <fill>
      <patternFill patternType="solid">
        <fgColor rgb="FFFDA4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2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6" fillId="18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17" applyNumberFormat="0" applyFon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47" fillId="21" borderId="25" applyNumberFormat="0" applyAlignment="0" applyProtection="0">
      <alignment vertical="center"/>
    </xf>
    <xf numFmtId="0" fontId="37" fillId="21" borderId="19" applyNumberFormat="0" applyAlignment="0" applyProtection="0">
      <alignment vertical="center"/>
    </xf>
    <xf numFmtId="0" fontId="33" fillId="13" borderId="18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56" applyNumberFormat="1" applyFont="1" applyBorder="1" applyAlignment="1">
      <alignment horizontal="center" vertical="center" wrapText="1"/>
    </xf>
    <xf numFmtId="0" fontId="8" fillId="0" borderId="3" xfId="56" applyNumberFormat="1" applyFont="1" applyFill="1" applyBorder="1" applyAlignment="1">
      <alignment horizontal="center" vertical="center" wrapText="1"/>
    </xf>
    <xf numFmtId="0" fontId="8" fillId="0" borderId="3" xfId="55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9" fillId="0" borderId="4" xfId="56" applyNumberFormat="1" applyFont="1" applyFill="1" applyBorder="1" applyAlignment="1">
      <alignment horizontal="center" vertical="center" wrapText="1"/>
    </xf>
    <xf numFmtId="0" fontId="9" fillId="0" borderId="5" xfId="56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7" fillId="0" borderId="2" xfId="56" applyNumberFormat="1" applyFont="1" applyFill="1" applyBorder="1" applyAlignment="1">
      <alignment horizontal="center" vertical="center" wrapText="1"/>
    </xf>
    <xf numFmtId="0" fontId="8" fillId="0" borderId="3" xfId="56" applyNumberFormat="1" applyFont="1" applyFill="1" applyBorder="1" applyAlignment="1">
      <alignment horizontal="center" vertical="center" wrapText="1"/>
    </xf>
    <xf numFmtId="0" fontId="10" fillId="0" borderId="3" xfId="56" applyNumberFormat="1" applyFont="1" applyFill="1" applyBorder="1" applyAlignment="1">
      <alignment horizontal="center" vertical="center" wrapText="1"/>
    </xf>
    <xf numFmtId="0" fontId="9" fillId="0" borderId="5" xfId="5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3" fillId="0" borderId="1" xfId="45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11" fillId="0" borderId="1" xfId="54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4" borderId="1" xfId="54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" xfId="56" applyFont="1" applyBorder="1" applyAlignment="1">
      <alignment horizontal="center" vertical="center" wrapText="1"/>
    </xf>
    <xf numFmtId="0" fontId="12" fillId="0" borderId="2" xfId="56" applyFont="1" applyFill="1" applyBorder="1" applyAlignment="1">
      <alignment horizontal="center" vertical="center" wrapText="1"/>
    </xf>
    <xf numFmtId="0" fontId="13" fillId="0" borderId="1" xfId="56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0" fontId="3" fillId="0" borderId="3" xfId="56" applyNumberFormat="1" applyFont="1" applyFill="1" applyBorder="1" applyAlignment="1">
      <alignment horizontal="center" vertical="center" wrapText="1"/>
    </xf>
    <xf numFmtId="0" fontId="3" fillId="0" borderId="3" xfId="56" applyFont="1" applyFill="1" applyBorder="1" applyAlignment="1">
      <alignment horizontal="center" vertical="center" wrapText="1"/>
    </xf>
    <xf numFmtId="0" fontId="2" fillId="0" borderId="11" xfId="56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/>
    </xf>
    <xf numFmtId="0" fontId="3" fillId="0" borderId="5" xfId="56" applyNumberFormat="1" applyFont="1" applyFill="1" applyBorder="1" applyAlignment="1">
      <alignment horizontal="center" vertical="center" wrapText="1"/>
    </xf>
    <xf numFmtId="0" fontId="3" fillId="0" borderId="4" xfId="56" applyFont="1" applyFill="1" applyBorder="1" applyAlignment="1">
      <alignment horizontal="center" vertical="center" wrapText="1"/>
    </xf>
    <xf numFmtId="0" fontId="3" fillId="0" borderId="5" xfId="56" applyFont="1" applyFill="1" applyBorder="1" applyAlignment="1">
      <alignment horizontal="center" vertical="center" wrapText="1"/>
    </xf>
    <xf numFmtId="0" fontId="3" fillId="0" borderId="5" xfId="56" applyFont="1" applyFill="1" applyBorder="1" applyAlignment="1">
      <alignment horizontal="center" vertical="center" wrapText="1"/>
    </xf>
    <xf numFmtId="0" fontId="3" fillId="0" borderId="1" xfId="56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5" fillId="2" borderId="1" xfId="56" applyFont="1" applyFill="1" applyBorder="1" applyAlignment="1">
      <alignment horizontal="center" vertical="center" wrapText="1"/>
    </xf>
    <xf numFmtId="0" fontId="5" fillId="2" borderId="1" xfId="56" applyNumberFormat="1" applyFont="1" applyFill="1" applyBorder="1" applyAlignment="1">
      <alignment horizontal="center" vertical="center" wrapText="1"/>
    </xf>
    <xf numFmtId="0" fontId="6" fillId="3" borderId="1" xfId="56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/>
    </xf>
    <xf numFmtId="0" fontId="14" fillId="0" borderId="1" xfId="56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56" applyFont="1" applyBorder="1" applyAlignment="1">
      <alignment horizontal="center" vertical="center"/>
    </xf>
    <xf numFmtId="0" fontId="14" fillId="0" borderId="1" xfId="56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56" applyFont="1" applyBorder="1" applyAlignment="1">
      <alignment horizontal="center" vertical="center" wrapText="1"/>
    </xf>
    <xf numFmtId="0" fontId="3" fillId="0" borderId="1" xfId="56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56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 wrapText="1"/>
    </xf>
    <xf numFmtId="0" fontId="11" fillId="0" borderId="4" xfId="56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0" borderId="4" xfId="56" applyFont="1" applyFill="1" applyBorder="1" applyAlignment="1">
      <alignment horizontal="center" vertical="center" wrapText="1"/>
    </xf>
    <xf numFmtId="0" fontId="13" fillId="0" borderId="5" xfId="56" applyFont="1" applyFill="1" applyBorder="1" applyAlignment="1">
      <alignment horizontal="center" vertical="center" wrapText="1"/>
    </xf>
    <xf numFmtId="0" fontId="8" fillId="0" borderId="1" xfId="56" applyFont="1" applyBorder="1" applyAlignment="1">
      <alignment horizontal="center" vertical="center" wrapText="1"/>
    </xf>
    <xf numFmtId="0" fontId="3" fillId="0" borderId="1" xfId="56" applyFont="1" applyBorder="1">
      <alignment vertical="center"/>
    </xf>
    <xf numFmtId="0" fontId="3" fillId="0" borderId="4" xfId="56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8" xfId="56" applyFont="1" applyFill="1" applyBorder="1" applyAlignment="1">
      <alignment horizontal="center" vertical="center" wrapText="1"/>
    </xf>
    <xf numFmtId="0" fontId="8" fillId="0" borderId="3" xfId="56" applyFont="1" applyFill="1" applyBorder="1" applyAlignment="1">
      <alignment horizontal="center" vertical="center" wrapText="1"/>
    </xf>
    <xf numFmtId="0" fontId="20" fillId="0" borderId="10" xfId="56" applyFont="1" applyFill="1" applyBorder="1" applyAlignment="1">
      <alignment horizontal="center" vertical="center" wrapText="1"/>
    </xf>
    <xf numFmtId="0" fontId="8" fillId="0" borderId="4" xfId="56" applyFont="1" applyFill="1" applyBorder="1" applyAlignment="1">
      <alignment horizontal="center" vertical="center" wrapText="1"/>
    </xf>
    <xf numFmtId="0" fontId="8" fillId="0" borderId="5" xfId="56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0" fontId="3" fillId="0" borderId="4" xfId="54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3" borderId="5" xfId="0" applyNumberFormat="1" applyFont="1" applyFill="1" applyBorder="1" applyAlignment="1">
      <alignment horizontal="center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1" fillId="0" borderId="8" xfId="56" applyFont="1" applyFill="1" applyBorder="1" applyAlignment="1">
      <alignment horizontal="center" vertical="center" wrapText="1"/>
    </xf>
    <xf numFmtId="0" fontId="13" fillId="0" borderId="3" xfId="56" applyFont="1" applyFill="1" applyBorder="1" applyAlignment="1">
      <alignment horizontal="center" vertical="center" wrapText="1"/>
    </xf>
    <xf numFmtId="0" fontId="22" fillId="0" borderId="8" xfId="56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0" borderId="13" xfId="56" applyFont="1" applyFill="1" applyBorder="1" applyAlignment="1">
      <alignment horizontal="center" vertical="center"/>
    </xf>
    <xf numFmtId="0" fontId="15" fillId="0" borderId="1" xfId="56" applyNumberFormat="1" applyFont="1" applyFill="1" applyBorder="1" applyAlignment="1">
      <alignment horizontal="center" vertical="center" wrapText="1"/>
    </xf>
    <xf numFmtId="0" fontId="8" fillId="0" borderId="13" xfId="56" applyFont="1" applyBorder="1" applyAlignment="1">
      <alignment horizontal="center" vertical="center"/>
    </xf>
    <xf numFmtId="0" fontId="3" fillId="0" borderId="13" xfId="56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3" fillId="0" borderId="13" xfId="56" applyFont="1" applyFill="1" applyBorder="1" applyAlignment="1">
      <alignment horizontal="center" vertical="center" wrapText="1"/>
    </xf>
    <xf numFmtId="0" fontId="3" fillId="0" borderId="13" xfId="56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3" fillId="0" borderId="1" xfId="56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5" fillId="2" borderId="0" xfId="0" applyFont="1" applyFill="1">
      <alignment vertical="center"/>
    </xf>
    <xf numFmtId="0" fontId="25" fillId="6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9" fillId="0" borderId="1" xfId="56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0" fillId="0" borderId="1" xfId="56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56" applyNumberFormat="1" applyFont="1" applyBorder="1" applyAlignment="1">
      <alignment horizontal="center" vertical="center" wrapText="1"/>
    </xf>
    <xf numFmtId="0" fontId="21" fillId="0" borderId="1" xfId="56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22" fillId="0" borderId="1" xfId="56" applyNumberFormat="1" applyFont="1" applyBorder="1" applyAlignment="1">
      <alignment horizontal="center" vertical="center" wrapText="1"/>
    </xf>
    <xf numFmtId="0" fontId="11" fillId="6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11" fillId="0" borderId="5" xfId="0" applyNumberFormat="1" applyFont="1" applyFill="1" applyBorder="1" applyAlignment="1">
      <alignment horizontal="center" vertical="top"/>
    </xf>
    <xf numFmtId="0" fontId="2" fillId="6" borderId="1" xfId="0" applyNumberFormat="1" applyFont="1" applyFill="1" applyBorder="1" applyAlignment="1">
      <alignment horizontal="center" vertical="center"/>
    </xf>
    <xf numFmtId="0" fontId="2" fillId="6" borderId="2" xfId="0" applyNumberFormat="1" applyFont="1" applyFill="1" applyBorder="1" applyAlignment="1">
      <alignment horizontal="center" vertical="center"/>
    </xf>
    <xf numFmtId="0" fontId="22" fillId="0" borderId="8" xfId="56" applyNumberFormat="1" applyFont="1" applyFill="1" applyBorder="1" applyAlignment="1">
      <alignment horizontal="center" vertical="center" wrapText="1"/>
    </xf>
    <xf numFmtId="0" fontId="21" fillId="0" borderId="14" xfId="56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0" fontId="13" fillId="0" borderId="16" xfId="56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27" fillId="2" borderId="1" xfId="56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176" fontId="6" fillId="6" borderId="1" xfId="0" applyNumberFormat="1" applyFont="1" applyFill="1" applyBorder="1" applyAlignment="1">
      <alignment horizontal="center" vertical="center"/>
    </xf>
    <xf numFmtId="0" fontId="9" fillId="6" borderId="1" xfId="56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56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/>
    </xf>
    <xf numFmtId="0" fontId="3" fillId="0" borderId="1" xfId="56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5" xfId="56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5" fillId="0" borderId="1" xfId="56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56" applyFont="1" applyFill="1" applyBorder="1" applyAlignment="1">
      <alignment horizontal="center" vertical="center" wrapText="1"/>
    </xf>
    <xf numFmtId="0" fontId="21" fillId="0" borderId="5" xfId="56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 4" xfId="52"/>
    <cellStyle name="常规 5" xfId="53"/>
    <cellStyle name="常规 7" xfId="54"/>
    <cellStyle name="常规 3" xfId="55"/>
    <cellStyle name="常规 2" xfId="56"/>
  </cellStyles>
  <tableStyles count="0" defaultTableStyle="TableStyleMedium9" defaultPivotStyle="PivotStyleLight16"/>
  <colors>
    <mruColors>
      <color rgb="00FFFFFF"/>
      <color rgb="00FFE2FC"/>
      <color rgb="00FF0000"/>
      <color rgb="00FDA4F3"/>
      <color rgb="00FFC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view="pageBreakPreview" zoomScaleNormal="115" zoomScaleSheetLayoutView="100" workbookViewId="0">
      <pane ySplit="3" topLeftCell="A18" activePane="bottomLeft" state="frozen"/>
      <selection/>
      <selection pane="bottomLeft" activeCell="R3" sqref="R3"/>
    </sheetView>
  </sheetViews>
  <sheetFormatPr defaultColWidth="9" defaultRowHeight="14.25"/>
  <cols>
    <col min="1" max="1" width="6.75" style="232" customWidth="1"/>
    <col min="2" max="2" width="8.875" style="233" customWidth="1"/>
    <col min="3" max="3" width="10.5" style="8" customWidth="1"/>
    <col min="4" max="4" width="8.875" style="8" customWidth="1"/>
    <col min="5" max="5" width="10.625" style="234" customWidth="1"/>
    <col min="6" max="6" width="13.625" style="8" customWidth="1"/>
    <col min="7" max="7" width="13.75" style="234" customWidth="1"/>
    <col min="8" max="8" width="8.75" style="234" customWidth="1"/>
    <col min="9" max="9" width="7.625" style="235" customWidth="1"/>
    <col min="10" max="10" width="8.875" style="234" customWidth="1"/>
    <col min="11" max="11" width="8.625" style="234" customWidth="1"/>
    <col min="12" max="14" width="7.625" style="234" customWidth="1"/>
    <col min="15" max="15" width="8.625" style="234" customWidth="1"/>
    <col min="16" max="16" width="8.625" style="236" customWidth="1"/>
    <col min="17" max="17" width="23.8" style="234" customWidth="1"/>
    <col min="18" max="16384" width="9" style="237"/>
  </cols>
  <sheetData>
    <row r="1" ht="20" customHeight="1" spans="1:17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ht="60" customHeight="1" spans="1:17">
      <c r="A2" s="239" t="s">
        <v>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ht="60" customHeight="1" spans="1:17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285" t="s">
        <v>10</v>
      </c>
      <c r="J3" s="286" t="s">
        <v>11</v>
      </c>
      <c r="K3" s="286" t="s">
        <v>12</v>
      </c>
      <c r="L3" s="286" t="s">
        <v>13</v>
      </c>
      <c r="M3" s="286" t="s">
        <v>14</v>
      </c>
      <c r="N3" s="98" t="s">
        <v>15</v>
      </c>
      <c r="O3" s="15" t="s">
        <v>16</v>
      </c>
      <c r="P3" s="15" t="s">
        <v>17</v>
      </c>
      <c r="Q3" s="301" t="s">
        <v>18</v>
      </c>
    </row>
    <row r="4" s="229" customFormat="1" ht="34" customHeight="1" spans="1:17">
      <c r="A4" s="240" t="s">
        <v>19</v>
      </c>
      <c r="B4" s="240"/>
      <c r="C4" s="18">
        <f t="shared" ref="C4:H4" si="0">SUM(C5+C28+C30+C33+C36+C62+C68)</f>
        <v>23</v>
      </c>
      <c r="D4" s="18">
        <f t="shared" si="0"/>
        <v>39</v>
      </c>
      <c r="E4" s="241">
        <f t="shared" si="0"/>
        <v>58</v>
      </c>
      <c r="F4" s="18">
        <f t="shared" si="0"/>
        <v>63</v>
      </c>
      <c r="G4" s="241">
        <f t="shared" si="0"/>
        <v>72</v>
      </c>
      <c r="H4" s="241">
        <f t="shared" si="0"/>
        <v>79</v>
      </c>
      <c r="I4" s="241"/>
      <c r="J4" s="287"/>
      <c r="K4" s="241"/>
      <c r="L4" s="241"/>
      <c r="M4" s="241"/>
      <c r="N4" s="241"/>
      <c r="O4" s="288"/>
      <c r="P4" s="289">
        <f>SUM(P5+P28+P30+P33+P36+P62+P68)</f>
        <v>915150</v>
      </c>
      <c r="Q4" s="302"/>
    </row>
    <row r="5" s="230" customFormat="1" ht="34" customHeight="1" spans="1:17">
      <c r="A5" s="242" t="s">
        <v>20</v>
      </c>
      <c r="B5" s="242"/>
      <c r="C5" s="243">
        <v>6</v>
      </c>
      <c r="D5" s="243">
        <v>11</v>
      </c>
      <c r="E5" s="244">
        <v>16</v>
      </c>
      <c r="F5" s="243">
        <v>20</v>
      </c>
      <c r="G5" s="244">
        <v>22</v>
      </c>
      <c r="H5" s="244">
        <v>22</v>
      </c>
      <c r="I5" s="244"/>
      <c r="J5" s="290"/>
      <c r="K5" s="244"/>
      <c r="L5" s="244"/>
      <c r="M5" s="244"/>
      <c r="N5" s="244"/>
      <c r="O5" s="291"/>
      <c r="P5" s="292">
        <f>SUM(P6:P27)</f>
        <v>278400</v>
      </c>
      <c r="Q5" s="303"/>
    </row>
    <row r="6" customFormat="1" ht="27" customHeight="1" spans="1:17">
      <c r="A6" s="245">
        <v>1</v>
      </c>
      <c r="B6" s="246" t="s">
        <v>21</v>
      </c>
      <c r="C6" s="247" t="s">
        <v>22</v>
      </c>
      <c r="D6" s="248" t="s">
        <v>23</v>
      </c>
      <c r="E6" s="34" t="s">
        <v>24</v>
      </c>
      <c r="F6" s="34" t="s">
        <v>25</v>
      </c>
      <c r="G6" s="34" t="s">
        <v>26</v>
      </c>
      <c r="H6" s="34" t="s">
        <v>27</v>
      </c>
      <c r="I6" s="293">
        <v>1.05</v>
      </c>
      <c r="J6" s="102">
        <v>11</v>
      </c>
      <c r="K6" s="102">
        <v>0</v>
      </c>
      <c r="L6" s="102">
        <v>0</v>
      </c>
      <c r="M6" s="102">
        <v>0</v>
      </c>
      <c r="N6" s="104">
        <f t="shared" ref="N6:N27" si="1">J6-3*K6-6*L6-6*M6</f>
        <v>11</v>
      </c>
      <c r="O6" s="294">
        <v>1000</v>
      </c>
      <c r="P6" s="111">
        <f t="shared" ref="P6:P15" si="2">PRODUCT(I6,N6,O6)</f>
        <v>11550</v>
      </c>
      <c r="Q6" s="112" t="s">
        <v>28</v>
      </c>
    </row>
    <row r="7" customFormat="1" ht="27" customHeight="1" spans="1:17">
      <c r="A7" s="245">
        <v>2</v>
      </c>
      <c r="B7" s="249"/>
      <c r="C7" s="250"/>
      <c r="D7" s="157" t="s">
        <v>29</v>
      </c>
      <c r="E7" s="34" t="s">
        <v>30</v>
      </c>
      <c r="F7" s="34" t="s">
        <v>31</v>
      </c>
      <c r="G7" s="34" t="s">
        <v>32</v>
      </c>
      <c r="H7" s="34" t="s">
        <v>33</v>
      </c>
      <c r="I7" s="293">
        <v>1.25</v>
      </c>
      <c r="J7" s="102">
        <v>12</v>
      </c>
      <c r="K7" s="102">
        <v>0</v>
      </c>
      <c r="L7" s="102">
        <v>0</v>
      </c>
      <c r="M7" s="102">
        <v>0</v>
      </c>
      <c r="N7" s="104">
        <f t="shared" si="1"/>
        <v>12</v>
      </c>
      <c r="O7" s="294">
        <v>1000</v>
      </c>
      <c r="P7" s="111">
        <f t="shared" si="2"/>
        <v>15000</v>
      </c>
      <c r="Q7" s="112"/>
    </row>
    <row r="8" customFormat="1" ht="27" customHeight="1" spans="1:17">
      <c r="A8" s="245">
        <v>3</v>
      </c>
      <c r="B8" s="249"/>
      <c r="C8" s="250"/>
      <c r="D8" s="251"/>
      <c r="E8" s="34" t="s">
        <v>34</v>
      </c>
      <c r="F8" s="34" t="s">
        <v>35</v>
      </c>
      <c r="G8" s="34" t="s">
        <v>36</v>
      </c>
      <c r="H8" s="34" t="s">
        <v>37</v>
      </c>
      <c r="I8" s="293">
        <v>1.05</v>
      </c>
      <c r="J8" s="102">
        <v>12</v>
      </c>
      <c r="K8" s="102">
        <v>0</v>
      </c>
      <c r="L8" s="102">
        <v>0</v>
      </c>
      <c r="M8" s="102">
        <v>0</v>
      </c>
      <c r="N8" s="104">
        <f t="shared" si="1"/>
        <v>12</v>
      </c>
      <c r="O8" s="294">
        <v>1000</v>
      </c>
      <c r="P8" s="111">
        <f t="shared" si="2"/>
        <v>12600</v>
      </c>
      <c r="Q8" s="112"/>
    </row>
    <row r="9" customFormat="1" ht="27" customHeight="1" spans="1:17">
      <c r="A9" s="245">
        <v>4</v>
      </c>
      <c r="B9" s="249"/>
      <c r="C9" s="250"/>
      <c r="D9" s="248" t="s">
        <v>38</v>
      </c>
      <c r="E9" s="34" t="s">
        <v>39</v>
      </c>
      <c r="F9" s="34" t="s">
        <v>40</v>
      </c>
      <c r="G9" s="34" t="s">
        <v>41</v>
      </c>
      <c r="H9" s="34" t="s">
        <v>42</v>
      </c>
      <c r="I9" s="293">
        <v>1.25</v>
      </c>
      <c r="J9" s="102">
        <v>11</v>
      </c>
      <c r="K9" s="102">
        <v>0</v>
      </c>
      <c r="L9" s="102">
        <v>0</v>
      </c>
      <c r="M9" s="102">
        <v>0</v>
      </c>
      <c r="N9" s="104">
        <f t="shared" si="1"/>
        <v>11</v>
      </c>
      <c r="O9" s="294">
        <v>1000</v>
      </c>
      <c r="P9" s="111">
        <f t="shared" si="2"/>
        <v>13750</v>
      </c>
      <c r="Q9" s="112" t="s">
        <v>43</v>
      </c>
    </row>
    <row r="10" customFormat="1" ht="27" customHeight="1" spans="1:17">
      <c r="A10" s="245">
        <v>5</v>
      </c>
      <c r="B10" s="249"/>
      <c r="C10" s="252" t="s">
        <v>44</v>
      </c>
      <c r="D10" s="157" t="s">
        <v>45</v>
      </c>
      <c r="E10" s="156" t="s">
        <v>46</v>
      </c>
      <c r="F10" s="157" t="s">
        <v>47</v>
      </c>
      <c r="G10" s="157" t="s">
        <v>48</v>
      </c>
      <c r="H10" s="156" t="s">
        <v>49</v>
      </c>
      <c r="I10" s="293">
        <v>1.25</v>
      </c>
      <c r="J10" s="102">
        <v>12</v>
      </c>
      <c r="K10" s="102">
        <v>0</v>
      </c>
      <c r="L10" s="102">
        <v>0</v>
      </c>
      <c r="M10" s="102">
        <v>0</v>
      </c>
      <c r="N10" s="104">
        <f t="shared" si="1"/>
        <v>12</v>
      </c>
      <c r="O10" s="294">
        <v>1000</v>
      </c>
      <c r="P10" s="111">
        <f t="shared" si="2"/>
        <v>15000</v>
      </c>
      <c r="Q10" s="112"/>
    </row>
    <row r="11" customFormat="1" ht="27" customHeight="1" spans="1:17">
      <c r="A11" s="245">
        <v>6</v>
      </c>
      <c r="B11" s="249"/>
      <c r="C11" s="69" t="s">
        <v>50</v>
      </c>
      <c r="D11" s="248" t="s">
        <v>51</v>
      </c>
      <c r="E11" s="253" t="s">
        <v>52</v>
      </c>
      <c r="F11" s="248" t="s">
        <v>53</v>
      </c>
      <c r="G11" s="253" t="s">
        <v>54</v>
      </c>
      <c r="H11" s="34" t="s">
        <v>55</v>
      </c>
      <c r="I11" s="295">
        <v>1.1</v>
      </c>
      <c r="J11" s="102">
        <v>12</v>
      </c>
      <c r="K11" s="102">
        <v>0</v>
      </c>
      <c r="L11" s="102">
        <v>0</v>
      </c>
      <c r="M11" s="102">
        <v>0</v>
      </c>
      <c r="N11" s="296">
        <f t="shared" si="1"/>
        <v>12</v>
      </c>
      <c r="O11" s="294">
        <v>1000</v>
      </c>
      <c r="P11" s="297">
        <f t="shared" si="2"/>
        <v>13200</v>
      </c>
      <c r="Q11" s="112"/>
    </row>
    <row r="12" customFormat="1" ht="27" customHeight="1" spans="1:17">
      <c r="A12" s="245">
        <v>7</v>
      </c>
      <c r="B12" s="249"/>
      <c r="C12" s="254"/>
      <c r="D12" s="255"/>
      <c r="E12" s="256"/>
      <c r="F12" s="255"/>
      <c r="G12" s="253" t="s">
        <v>56</v>
      </c>
      <c r="H12" s="34" t="s">
        <v>57</v>
      </c>
      <c r="I12" s="295">
        <v>1.1</v>
      </c>
      <c r="J12" s="102">
        <v>11</v>
      </c>
      <c r="K12" s="102">
        <v>0</v>
      </c>
      <c r="L12" s="102">
        <v>0</v>
      </c>
      <c r="M12" s="102">
        <v>0</v>
      </c>
      <c r="N12" s="296">
        <f t="shared" si="1"/>
        <v>11</v>
      </c>
      <c r="O12" s="294">
        <v>1000</v>
      </c>
      <c r="P12" s="297">
        <f t="shared" si="2"/>
        <v>12100</v>
      </c>
      <c r="Q12" s="112" t="s">
        <v>58</v>
      </c>
    </row>
    <row r="13" customFormat="1" ht="27" customHeight="1" spans="1:17">
      <c r="A13" s="245">
        <v>8</v>
      </c>
      <c r="B13" s="249"/>
      <c r="C13" s="69" t="s">
        <v>59</v>
      </c>
      <c r="D13" s="253" t="s">
        <v>60</v>
      </c>
      <c r="E13" s="253" t="s">
        <v>61</v>
      </c>
      <c r="F13" s="34" t="s">
        <v>62</v>
      </c>
      <c r="G13" s="34" t="s">
        <v>63</v>
      </c>
      <c r="H13" s="34" t="s">
        <v>64</v>
      </c>
      <c r="I13" s="295">
        <v>1.2</v>
      </c>
      <c r="J13" s="102">
        <v>12</v>
      </c>
      <c r="K13" s="102">
        <v>0</v>
      </c>
      <c r="L13" s="102">
        <v>0</v>
      </c>
      <c r="M13" s="102">
        <v>0</v>
      </c>
      <c r="N13" s="296">
        <f t="shared" si="1"/>
        <v>12</v>
      </c>
      <c r="O13" s="294">
        <v>1000</v>
      </c>
      <c r="P13" s="297">
        <f t="shared" si="2"/>
        <v>14400</v>
      </c>
      <c r="Q13" s="112"/>
    </row>
    <row r="14" customFormat="1" ht="27" customHeight="1" spans="1:17">
      <c r="A14" s="245">
        <v>9</v>
      </c>
      <c r="B14" s="249"/>
      <c r="C14" s="69" t="s">
        <v>65</v>
      </c>
      <c r="D14" s="248" t="s">
        <v>66</v>
      </c>
      <c r="E14" s="257" t="s">
        <v>67</v>
      </c>
      <c r="F14" s="253" t="s">
        <v>68</v>
      </c>
      <c r="G14" s="253" t="s">
        <v>69</v>
      </c>
      <c r="H14" s="34" t="s">
        <v>70</v>
      </c>
      <c r="I14" s="293">
        <v>1.2</v>
      </c>
      <c r="J14" s="122">
        <v>10</v>
      </c>
      <c r="K14" s="102">
        <v>0</v>
      </c>
      <c r="L14" s="102">
        <v>0</v>
      </c>
      <c r="M14" s="102">
        <v>0</v>
      </c>
      <c r="N14" s="104">
        <f t="shared" si="1"/>
        <v>10</v>
      </c>
      <c r="O14" s="294">
        <v>1000</v>
      </c>
      <c r="P14" s="111">
        <f t="shared" si="2"/>
        <v>12000</v>
      </c>
      <c r="Q14" s="112" t="s">
        <v>71</v>
      </c>
    </row>
    <row r="15" customFormat="1" ht="27" customHeight="1" spans="1:17">
      <c r="A15" s="245">
        <v>10</v>
      </c>
      <c r="B15" s="249"/>
      <c r="C15" s="254"/>
      <c r="D15" s="255"/>
      <c r="E15" s="34" t="s">
        <v>72</v>
      </c>
      <c r="F15" s="34" t="s">
        <v>73</v>
      </c>
      <c r="G15" s="34" t="s">
        <v>74</v>
      </c>
      <c r="H15" s="34" t="s">
        <v>75</v>
      </c>
      <c r="I15" s="293">
        <v>1.1</v>
      </c>
      <c r="J15" s="122">
        <v>12</v>
      </c>
      <c r="K15" s="102">
        <v>0</v>
      </c>
      <c r="L15" s="102">
        <v>0</v>
      </c>
      <c r="M15" s="102">
        <v>0</v>
      </c>
      <c r="N15" s="104">
        <f t="shared" si="1"/>
        <v>12</v>
      </c>
      <c r="O15" s="294">
        <v>1000</v>
      </c>
      <c r="P15" s="111">
        <f t="shared" si="2"/>
        <v>13200</v>
      </c>
      <c r="Q15" s="112"/>
    </row>
    <row r="16" customFormat="1" ht="27" customHeight="1" spans="1:17">
      <c r="A16" s="245">
        <v>11</v>
      </c>
      <c r="B16" s="249"/>
      <c r="C16" s="254"/>
      <c r="D16" s="248" t="s">
        <v>76</v>
      </c>
      <c r="E16" s="253" t="s">
        <v>77</v>
      </c>
      <c r="F16" s="248" t="s">
        <v>78</v>
      </c>
      <c r="G16" s="253" t="s">
        <v>79</v>
      </c>
      <c r="H16" s="253" t="s">
        <v>80</v>
      </c>
      <c r="I16" s="293">
        <v>1.1</v>
      </c>
      <c r="J16" s="122">
        <v>10</v>
      </c>
      <c r="K16" s="102">
        <v>0</v>
      </c>
      <c r="L16" s="102">
        <v>0</v>
      </c>
      <c r="M16" s="102">
        <v>0</v>
      </c>
      <c r="N16" s="104">
        <f t="shared" si="1"/>
        <v>10</v>
      </c>
      <c r="O16" s="294">
        <v>1000</v>
      </c>
      <c r="P16" s="111">
        <f>I16*O16*N16</f>
        <v>11000</v>
      </c>
      <c r="Q16" s="304" t="s">
        <v>71</v>
      </c>
    </row>
    <row r="17" customFormat="1" ht="27" customHeight="1" spans="1:17">
      <c r="A17" s="245">
        <v>12</v>
      </c>
      <c r="B17" s="249"/>
      <c r="C17" s="254"/>
      <c r="D17" s="255"/>
      <c r="E17" s="253" t="s">
        <v>81</v>
      </c>
      <c r="F17" s="253" t="s">
        <v>82</v>
      </c>
      <c r="G17" s="34" t="s">
        <v>83</v>
      </c>
      <c r="H17" s="34" t="s">
        <v>84</v>
      </c>
      <c r="I17" s="293">
        <v>1.2</v>
      </c>
      <c r="J17" s="122">
        <v>10</v>
      </c>
      <c r="K17" s="102">
        <v>0</v>
      </c>
      <c r="L17" s="102">
        <v>0</v>
      </c>
      <c r="M17" s="102">
        <v>0</v>
      </c>
      <c r="N17" s="104">
        <f t="shared" si="1"/>
        <v>10</v>
      </c>
      <c r="O17" s="294">
        <v>1000</v>
      </c>
      <c r="P17" s="111">
        <f t="shared" ref="P17:P23" si="3">PRODUCT(I17,N17,O17)</f>
        <v>12000</v>
      </c>
      <c r="Q17" s="304" t="s">
        <v>71</v>
      </c>
    </row>
    <row r="18" customFormat="1" ht="27" customHeight="1" spans="1:17">
      <c r="A18" s="245">
        <v>13</v>
      </c>
      <c r="B18" s="249"/>
      <c r="C18" s="254"/>
      <c r="D18" s="255"/>
      <c r="E18" s="256"/>
      <c r="F18" s="253" t="s">
        <v>85</v>
      </c>
      <c r="G18" s="34" t="s">
        <v>86</v>
      </c>
      <c r="H18" s="34" t="s">
        <v>87</v>
      </c>
      <c r="I18" s="293">
        <v>1.2</v>
      </c>
      <c r="J18" s="122">
        <v>10</v>
      </c>
      <c r="K18" s="102">
        <v>0</v>
      </c>
      <c r="L18" s="102">
        <v>0</v>
      </c>
      <c r="M18" s="102">
        <v>0</v>
      </c>
      <c r="N18" s="104">
        <f t="shared" si="1"/>
        <v>10</v>
      </c>
      <c r="O18" s="294">
        <v>1000</v>
      </c>
      <c r="P18" s="111">
        <f t="shared" si="3"/>
        <v>12000</v>
      </c>
      <c r="Q18" s="304" t="s">
        <v>71</v>
      </c>
    </row>
    <row r="19" customFormat="1" ht="27" customHeight="1" spans="1:17">
      <c r="A19" s="245">
        <v>14</v>
      </c>
      <c r="B19" s="249"/>
      <c r="C19" s="254"/>
      <c r="D19" s="255"/>
      <c r="E19" s="253" t="s">
        <v>88</v>
      </c>
      <c r="F19" s="253" t="s">
        <v>89</v>
      </c>
      <c r="G19" s="34" t="s">
        <v>90</v>
      </c>
      <c r="H19" s="34" t="s">
        <v>91</v>
      </c>
      <c r="I19" s="293">
        <v>1.3</v>
      </c>
      <c r="J19" s="122">
        <v>10</v>
      </c>
      <c r="K19" s="102">
        <v>0</v>
      </c>
      <c r="L19" s="102">
        <v>0</v>
      </c>
      <c r="M19" s="102">
        <v>0</v>
      </c>
      <c r="N19" s="104">
        <f t="shared" si="1"/>
        <v>10</v>
      </c>
      <c r="O19" s="294">
        <v>1000</v>
      </c>
      <c r="P19" s="111">
        <f t="shared" si="3"/>
        <v>13000</v>
      </c>
      <c r="Q19" s="304" t="s">
        <v>71</v>
      </c>
    </row>
    <row r="20" customFormat="1" ht="27" customHeight="1" spans="1:17">
      <c r="A20" s="245">
        <v>15</v>
      </c>
      <c r="B20" s="249"/>
      <c r="C20" s="254"/>
      <c r="D20" s="255"/>
      <c r="E20" s="256"/>
      <c r="F20" s="34" t="s">
        <v>92</v>
      </c>
      <c r="G20" s="34" t="s">
        <v>93</v>
      </c>
      <c r="H20" s="34" t="s">
        <v>94</v>
      </c>
      <c r="I20" s="293">
        <v>1.2</v>
      </c>
      <c r="J20" s="122">
        <v>10</v>
      </c>
      <c r="K20" s="102">
        <v>0</v>
      </c>
      <c r="L20" s="102">
        <v>0</v>
      </c>
      <c r="M20" s="102">
        <v>0</v>
      </c>
      <c r="N20" s="104">
        <f t="shared" si="1"/>
        <v>10</v>
      </c>
      <c r="O20" s="294">
        <v>1000</v>
      </c>
      <c r="P20" s="111">
        <f t="shared" si="3"/>
        <v>12000</v>
      </c>
      <c r="Q20" s="304" t="s">
        <v>71</v>
      </c>
    </row>
    <row r="21" customFormat="1" ht="27" customHeight="1" spans="1:17">
      <c r="A21" s="245">
        <v>16</v>
      </c>
      <c r="B21" s="249"/>
      <c r="C21" s="254"/>
      <c r="D21" s="255"/>
      <c r="E21" s="253" t="s">
        <v>95</v>
      </c>
      <c r="F21" s="34" t="s">
        <v>96</v>
      </c>
      <c r="G21" s="34" t="s">
        <v>97</v>
      </c>
      <c r="H21" s="34" t="s">
        <v>98</v>
      </c>
      <c r="I21" s="293">
        <v>1.2</v>
      </c>
      <c r="J21" s="122">
        <v>10</v>
      </c>
      <c r="K21" s="102">
        <v>0</v>
      </c>
      <c r="L21" s="102">
        <v>0</v>
      </c>
      <c r="M21" s="102">
        <v>0</v>
      </c>
      <c r="N21" s="104">
        <f t="shared" si="1"/>
        <v>10</v>
      </c>
      <c r="O21" s="294">
        <v>1000</v>
      </c>
      <c r="P21" s="111">
        <f t="shared" si="3"/>
        <v>12000</v>
      </c>
      <c r="Q21" s="304" t="s">
        <v>71</v>
      </c>
    </row>
    <row r="22" customFormat="1" ht="27" customHeight="1" spans="1:17">
      <c r="A22" s="245">
        <v>17</v>
      </c>
      <c r="B22" s="249"/>
      <c r="C22" s="254"/>
      <c r="D22" s="255"/>
      <c r="E22" s="256"/>
      <c r="F22" s="34" t="s">
        <v>99</v>
      </c>
      <c r="G22" s="34" t="s">
        <v>100</v>
      </c>
      <c r="H22" s="34" t="s">
        <v>101</v>
      </c>
      <c r="I22" s="293">
        <v>1.3</v>
      </c>
      <c r="J22" s="122">
        <v>10</v>
      </c>
      <c r="K22" s="102">
        <v>0</v>
      </c>
      <c r="L22" s="102">
        <v>0</v>
      </c>
      <c r="M22" s="102">
        <v>0</v>
      </c>
      <c r="N22" s="104">
        <f t="shared" si="1"/>
        <v>10</v>
      </c>
      <c r="O22" s="294">
        <v>1000</v>
      </c>
      <c r="P22" s="111">
        <f t="shared" si="3"/>
        <v>13000</v>
      </c>
      <c r="Q22" s="304" t="s">
        <v>71</v>
      </c>
    </row>
    <row r="23" customFormat="1" ht="27" customHeight="1" spans="1:17">
      <c r="A23" s="245">
        <v>18</v>
      </c>
      <c r="B23" s="249"/>
      <c r="C23" s="247" t="s">
        <v>102</v>
      </c>
      <c r="D23" s="248" t="s">
        <v>103</v>
      </c>
      <c r="E23" s="253" t="s">
        <v>104</v>
      </c>
      <c r="F23" s="175" t="s">
        <v>105</v>
      </c>
      <c r="G23" s="34" t="s">
        <v>106</v>
      </c>
      <c r="H23" s="34" t="s">
        <v>107</v>
      </c>
      <c r="I23" s="295">
        <v>1.15</v>
      </c>
      <c r="J23" s="102">
        <v>8</v>
      </c>
      <c r="K23" s="102">
        <v>0</v>
      </c>
      <c r="L23" s="102">
        <v>0</v>
      </c>
      <c r="M23" s="102">
        <v>0</v>
      </c>
      <c r="N23" s="296">
        <f t="shared" si="1"/>
        <v>8</v>
      </c>
      <c r="O23" s="294">
        <v>1000</v>
      </c>
      <c r="P23" s="297">
        <f t="shared" si="3"/>
        <v>9200</v>
      </c>
      <c r="Q23" s="112" t="s">
        <v>108</v>
      </c>
    </row>
    <row r="24" customFormat="1" ht="27" customHeight="1" spans="1:17">
      <c r="A24" s="245">
        <v>19</v>
      </c>
      <c r="B24" s="249"/>
      <c r="C24" s="250"/>
      <c r="D24" s="255"/>
      <c r="E24" s="256"/>
      <c r="F24" s="175" t="s">
        <v>109</v>
      </c>
      <c r="G24" s="34" t="s">
        <v>110</v>
      </c>
      <c r="H24" s="34" t="s">
        <v>111</v>
      </c>
      <c r="I24" s="293">
        <v>1.25</v>
      </c>
      <c r="J24" s="102">
        <v>8</v>
      </c>
      <c r="K24" s="102">
        <v>0</v>
      </c>
      <c r="L24" s="102">
        <v>0</v>
      </c>
      <c r="M24" s="102">
        <v>0</v>
      </c>
      <c r="N24" s="296">
        <f t="shared" si="1"/>
        <v>8</v>
      </c>
      <c r="O24" s="294">
        <v>1000</v>
      </c>
      <c r="P24" s="111">
        <f>I24*O24*N24</f>
        <v>10000</v>
      </c>
      <c r="Q24" s="112" t="s">
        <v>112</v>
      </c>
    </row>
    <row r="25" customFormat="1" ht="27" customHeight="1" spans="1:17">
      <c r="A25" s="245">
        <v>20</v>
      </c>
      <c r="B25" s="249"/>
      <c r="C25" s="250"/>
      <c r="D25" s="253" t="s">
        <v>113</v>
      </c>
      <c r="E25" s="34" t="s">
        <v>114</v>
      </c>
      <c r="F25" s="34" t="s">
        <v>115</v>
      </c>
      <c r="G25" s="34" t="s">
        <v>116</v>
      </c>
      <c r="H25" s="34" t="s">
        <v>117</v>
      </c>
      <c r="I25" s="295">
        <v>1.25</v>
      </c>
      <c r="J25" s="102">
        <v>12</v>
      </c>
      <c r="K25" s="102">
        <v>0</v>
      </c>
      <c r="L25" s="102">
        <v>0</v>
      </c>
      <c r="M25" s="102">
        <v>0</v>
      </c>
      <c r="N25" s="296">
        <f t="shared" si="1"/>
        <v>12</v>
      </c>
      <c r="O25" s="294">
        <v>1000</v>
      </c>
      <c r="P25" s="297">
        <f t="shared" ref="P25:P27" si="4">PRODUCT(I25,N25,O25)</f>
        <v>15000</v>
      </c>
      <c r="Q25" s="25"/>
    </row>
    <row r="26" customFormat="1" ht="27" customHeight="1" spans="1:17">
      <c r="A26" s="245">
        <v>21</v>
      </c>
      <c r="B26" s="249"/>
      <c r="C26" s="250"/>
      <c r="D26" s="34" t="s">
        <v>118</v>
      </c>
      <c r="E26" s="34" t="s">
        <v>119</v>
      </c>
      <c r="F26" s="34" t="s">
        <v>120</v>
      </c>
      <c r="G26" s="34" t="s">
        <v>121</v>
      </c>
      <c r="H26" s="34" t="s">
        <v>122</v>
      </c>
      <c r="I26" s="295">
        <v>1.15</v>
      </c>
      <c r="J26" s="102">
        <v>12</v>
      </c>
      <c r="K26" s="102">
        <v>0</v>
      </c>
      <c r="L26" s="102">
        <v>0</v>
      </c>
      <c r="M26" s="102">
        <v>0</v>
      </c>
      <c r="N26" s="296">
        <f t="shared" si="1"/>
        <v>12</v>
      </c>
      <c r="O26" s="294">
        <v>1000</v>
      </c>
      <c r="P26" s="297">
        <f t="shared" si="4"/>
        <v>13800</v>
      </c>
      <c r="Q26" s="25"/>
    </row>
    <row r="27" customFormat="1" ht="27" customHeight="1" spans="1:17">
      <c r="A27" s="245">
        <v>22</v>
      </c>
      <c r="B27" s="249"/>
      <c r="C27" s="250"/>
      <c r="D27" s="106"/>
      <c r="E27" s="106"/>
      <c r="F27" s="106"/>
      <c r="G27" s="34" t="s">
        <v>123</v>
      </c>
      <c r="H27" s="34" t="s">
        <v>124</v>
      </c>
      <c r="I27" s="295">
        <v>1.05</v>
      </c>
      <c r="J27" s="102">
        <v>12</v>
      </c>
      <c r="K27" s="102">
        <v>0</v>
      </c>
      <c r="L27" s="102">
        <v>0</v>
      </c>
      <c r="M27" s="102">
        <v>0</v>
      </c>
      <c r="N27" s="296">
        <f t="shared" si="1"/>
        <v>12</v>
      </c>
      <c r="O27" s="294">
        <v>1000</v>
      </c>
      <c r="P27" s="297">
        <f t="shared" si="4"/>
        <v>12600</v>
      </c>
      <c r="Q27" s="25"/>
    </row>
    <row r="28" s="230" customFormat="1" ht="34" customHeight="1" spans="1:17">
      <c r="A28" s="242" t="s">
        <v>20</v>
      </c>
      <c r="B28" s="242"/>
      <c r="C28" s="243">
        <v>1</v>
      </c>
      <c r="D28" s="243">
        <v>1</v>
      </c>
      <c r="E28" s="244">
        <v>1</v>
      </c>
      <c r="F28" s="243">
        <v>1</v>
      </c>
      <c r="G28" s="244">
        <v>1</v>
      </c>
      <c r="H28" s="244">
        <v>1</v>
      </c>
      <c r="I28" s="244"/>
      <c r="J28" s="290"/>
      <c r="K28" s="244"/>
      <c r="L28" s="244"/>
      <c r="M28" s="244"/>
      <c r="N28" s="244"/>
      <c r="O28" s="291"/>
      <c r="P28" s="292">
        <v>14400</v>
      </c>
      <c r="Q28" s="303"/>
    </row>
    <row r="29" s="230" customFormat="1" ht="27" customHeight="1" spans="1:17">
      <c r="A29" s="258">
        <v>23</v>
      </c>
      <c r="B29" s="259" t="s">
        <v>125</v>
      </c>
      <c r="C29" s="260" t="s">
        <v>126</v>
      </c>
      <c r="D29" s="261" t="s">
        <v>127</v>
      </c>
      <c r="E29" s="261" t="s">
        <v>128</v>
      </c>
      <c r="F29" s="261" t="s">
        <v>129</v>
      </c>
      <c r="G29" s="261" t="s">
        <v>130</v>
      </c>
      <c r="H29" s="261" t="s">
        <v>131</v>
      </c>
      <c r="I29" s="261">
        <v>1.2</v>
      </c>
      <c r="J29" s="261">
        <v>12</v>
      </c>
      <c r="K29" s="261">
        <v>0</v>
      </c>
      <c r="L29" s="261">
        <v>0</v>
      </c>
      <c r="M29" s="261">
        <v>0</v>
      </c>
      <c r="N29" s="261">
        <v>12</v>
      </c>
      <c r="O29" s="261">
        <v>1000</v>
      </c>
      <c r="P29" s="261">
        <v>14400</v>
      </c>
      <c r="Q29" s="305"/>
    </row>
    <row r="30" s="230" customFormat="1" ht="34" customHeight="1" spans="1:17">
      <c r="A30" s="242" t="s">
        <v>20</v>
      </c>
      <c r="B30" s="242"/>
      <c r="C30" s="243">
        <v>2</v>
      </c>
      <c r="D30" s="243">
        <v>2</v>
      </c>
      <c r="E30" s="244">
        <v>2</v>
      </c>
      <c r="F30" s="243">
        <v>2</v>
      </c>
      <c r="G30" s="244">
        <v>2</v>
      </c>
      <c r="H30" s="244">
        <v>2</v>
      </c>
      <c r="I30" s="244"/>
      <c r="J30" s="290"/>
      <c r="K30" s="244"/>
      <c r="L30" s="244"/>
      <c r="M30" s="244"/>
      <c r="N30" s="244">
        <v>19</v>
      </c>
      <c r="O30" s="291"/>
      <c r="P30" s="292">
        <f>SUM(P32+P31)</f>
        <v>20900</v>
      </c>
      <c r="Q30" s="303"/>
    </row>
    <row r="31" s="230" customFormat="1" ht="27" customHeight="1" spans="1:17">
      <c r="A31" s="258">
        <v>24</v>
      </c>
      <c r="B31" s="262" t="s">
        <v>132</v>
      </c>
      <c r="C31" s="259" t="s">
        <v>133</v>
      </c>
      <c r="D31" s="49" t="s">
        <v>134</v>
      </c>
      <c r="E31" s="49" t="s">
        <v>135</v>
      </c>
      <c r="F31" s="49" t="s">
        <v>136</v>
      </c>
      <c r="G31" s="49" t="s">
        <v>137</v>
      </c>
      <c r="H31" s="49" t="s">
        <v>138</v>
      </c>
      <c r="I31" s="298">
        <v>1.1</v>
      </c>
      <c r="J31" s="49">
        <v>7</v>
      </c>
      <c r="K31" s="49">
        <v>0</v>
      </c>
      <c r="L31" s="49">
        <v>0</v>
      </c>
      <c r="M31" s="49">
        <v>0</v>
      </c>
      <c r="N31" s="298">
        <v>7</v>
      </c>
      <c r="O31" s="298">
        <v>1000</v>
      </c>
      <c r="P31" s="298">
        <f>O31*N31*I31</f>
        <v>7700</v>
      </c>
      <c r="Q31" s="54" t="s">
        <v>139</v>
      </c>
    </row>
    <row r="32" s="230" customFormat="1" ht="27" customHeight="1" spans="1:17">
      <c r="A32" s="258">
        <v>25</v>
      </c>
      <c r="B32" s="263"/>
      <c r="C32" s="262" t="s">
        <v>140</v>
      </c>
      <c r="D32" s="264" t="s">
        <v>141</v>
      </c>
      <c r="E32" s="264" t="s">
        <v>142</v>
      </c>
      <c r="F32" s="264" t="s">
        <v>143</v>
      </c>
      <c r="G32" s="264" t="s">
        <v>144</v>
      </c>
      <c r="H32" s="264" t="s">
        <v>145</v>
      </c>
      <c r="I32" s="298">
        <v>1.1</v>
      </c>
      <c r="J32" s="49">
        <v>12</v>
      </c>
      <c r="K32" s="49">
        <v>0</v>
      </c>
      <c r="L32" s="49">
        <v>0</v>
      </c>
      <c r="M32" s="49">
        <v>0</v>
      </c>
      <c r="N32" s="298">
        <v>12</v>
      </c>
      <c r="O32" s="298">
        <v>1000</v>
      </c>
      <c r="P32" s="298">
        <f>O32*N32*I32</f>
        <v>13200</v>
      </c>
      <c r="Q32" s="306"/>
    </row>
    <row r="33" s="230" customFormat="1" ht="34" customHeight="1" spans="1:17">
      <c r="A33" s="242" t="s">
        <v>20</v>
      </c>
      <c r="B33" s="242"/>
      <c r="C33" s="243">
        <v>1</v>
      </c>
      <c r="D33" s="243">
        <v>1</v>
      </c>
      <c r="E33" s="244">
        <v>1</v>
      </c>
      <c r="F33" s="243">
        <v>1</v>
      </c>
      <c r="G33" s="244">
        <v>1</v>
      </c>
      <c r="H33" s="244">
        <v>2</v>
      </c>
      <c r="I33" s="244"/>
      <c r="J33" s="290"/>
      <c r="K33" s="244"/>
      <c r="L33" s="244"/>
      <c r="M33" s="244"/>
      <c r="N33" s="244"/>
      <c r="O33" s="291"/>
      <c r="P33" s="292">
        <v>12600</v>
      </c>
      <c r="Q33" s="303"/>
    </row>
    <row r="34" s="230" customFormat="1" ht="27" customHeight="1" spans="1:17">
      <c r="A34" s="258">
        <v>26</v>
      </c>
      <c r="B34" s="265" t="s">
        <v>146</v>
      </c>
      <c r="C34" s="266" t="s">
        <v>147</v>
      </c>
      <c r="D34" s="267" t="s">
        <v>148</v>
      </c>
      <c r="E34" s="267" t="s">
        <v>149</v>
      </c>
      <c r="F34" s="267" t="s">
        <v>150</v>
      </c>
      <c r="G34" s="267" t="s">
        <v>151</v>
      </c>
      <c r="H34" s="54" t="s">
        <v>152</v>
      </c>
      <c r="I34" s="298">
        <v>1.05</v>
      </c>
      <c r="J34" s="54">
        <v>6</v>
      </c>
      <c r="K34" s="54">
        <v>0</v>
      </c>
      <c r="L34" s="54">
        <v>0</v>
      </c>
      <c r="M34" s="54">
        <v>0</v>
      </c>
      <c r="N34" s="298">
        <v>6</v>
      </c>
      <c r="O34" s="298">
        <v>1000</v>
      </c>
      <c r="P34" s="52">
        <v>6300</v>
      </c>
      <c r="Q34" s="305"/>
    </row>
    <row r="35" s="230" customFormat="1" ht="27" customHeight="1" spans="1:17">
      <c r="A35" s="258">
        <v>27</v>
      </c>
      <c r="B35" s="268"/>
      <c r="C35" s="266"/>
      <c r="D35" s="267"/>
      <c r="E35" s="267"/>
      <c r="F35" s="267"/>
      <c r="G35" s="267"/>
      <c r="H35" s="54" t="s">
        <v>153</v>
      </c>
      <c r="I35" s="52">
        <v>1.05</v>
      </c>
      <c r="J35" s="54">
        <v>6</v>
      </c>
      <c r="K35" s="54">
        <v>0</v>
      </c>
      <c r="L35" s="54">
        <v>0</v>
      </c>
      <c r="M35" s="54">
        <v>0</v>
      </c>
      <c r="N35" s="298">
        <v>6</v>
      </c>
      <c r="O35" s="298">
        <v>1000</v>
      </c>
      <c r="P35" s="52">
        <v>6300</v>
      </c>
      <c r="Q35" s="305"/>
    </row>
    <row r="36" s="230" customFormat="1" ht="30" customHeight="1" spans="1:17">
      <c r="A36" s="242" t="s">
        <v>154</v>
      </c>
      <c r="B36" s="269"/>
      <c r="C36" s="243">
        <v>5</v>
      </c>
      <c r="D36" s="243">
        <v>11</v>
      </c>
      <c r="E36" s="244">
        <v>20</v>
      </c>
      <c r="F36" s="243">
        <v>22</v>
      </c>
      <c r="G36" s="244">
        <v>22</v>
      </c>
      <c r="H36" s="244">
        <v>25</v>
      </c>
      <c r="I36" s="244"/>
      <c r="J36" s="290"/>
      <c r="K36" s="244"/>
      <c r="L36" s="244"/>
      <c r="M36" s="244"/>
      <c r="N36" s="244"/>
      <c r="O36" s="291"/>
      <c r="P36" s="292">
        <f>SUM(P37:P61)</f>
        <v>304200</v>
      </c>
      <c r="Q36" s="303"/>
    </row>
    <row r="37" s="231" customFormat="1" ht="27" customHeight="1" spans="1:17">
      <c r="A37" s="81">
        <v>28</v>
      </c>
      <c r="B37" s="169" t="s">
        <v>155</v>
      </c>
      <c r="C37" s="270" t="s">
        <v>156</v>
      </c>
      <c r="D37" s="60" t="s">
        <v>157</v>
      </c>
      <c r="E37" s="271" t="s">
        <v>158</v>
      </c>
      <c r="F37" s="60" t="s">
        <v>159</v>
      </c>
      <c r="G37" s="271" t="s">
        <v>160</v>
      </c>
      <c r="H37" s="271" t="s">
        <v>161</v>
      </c>
      <c r="I37" s="299">
        <v>1.2</v>
      </c>
      <c r="J37" s="299">
        <v>12</v>
      </c>
      <c r="K37" s="299">
        <v>0</v>
      </c>
      <c r="L37" s="299">
        <v>0</v>
      </c>
      <c r="M37" s="299">
        <v>0</v>
      </c>
      <c r="N37" s="299">
        <f>J37-3*K37-6*L37-6*M37</f>
        <v>12</v>
      </c>
      <c r="O37" s="299">
        <v>1000</v>
      </c>
      <c r="P37" s="299">
        <f>PRODUCT(I37,N37,O37)</f>
        <v>14400</v>
      </c>
      <c r="Q37" s="81"/>
    </row>
    <row r="38" s="231" customFormat="1" ht="27" customHeight="1" spans="1:17">
      <c r="A38" s="81">
        <v>29</v>
      </c>
      <c r="B38" s="170"/>
      <c r="C38" s="272"/>
      <c r="D38" s="77"/>
      <c r="E38" s="271" t="s">
        <v>162</v>
      </c>
      <c r="F38" s="60" t="s">
        <v>163</v>
      </c>
      <c r="G38" s="271" t="s">
        <v>164</v>
      </c>
      <c r="H38" s="271" t="s">
        <v>165</v>
      </c>
      <c r="I38" s="299">
        <v>1.2</v>
      </c>
      <c r="J38" s="299">
        <v>12</v>
      </c>
      <c r="K38" s="299">
        <v>0</v>
      </c>
      <c r="L38" s="299">
        <v>0</v>
      </c>
      <c r="M38" s="299">
        <v>0</v>
      </c>
      <c r="N38" s="299">
        <f>J38-3*K38-6*L38-6*M38</f>
        <v>12</v>
      </c>
      <c r="O38" s="299">
        <v>1000</v>
      </c>
      <c r="P38" s="299">
        <f>PRODUCT(I38,N38,O38)</f>
        <v>14400</v>
      </c>
      <c r="Q38" s="77"/>
    </row>
    <row r="39" s="231" customFormat="1" ht="27" customHeight="1" spans="1:17">
      <c r="A39" s="81">
        <v>30</v>
      </c>
      <c r="B39" s="170"/>
      <c r="C39" s="272"/>
      <c r="D39" s="77"/>
      <c r="E39" s="71" t="s">
        <v>166</v>
      </c>
      <c r="F39" s="64" t="s">
        <v>167</v>
      </c>
      <c r="G39" s="71" t="s">
        <v>168</v>
      </c>
      <c r="H39" s="68" t="s">
        <v>169</v>
      </c>
      <c r="I39" s="299">
        <v>1.2</v>
      </c>
      <c r="J39" s="299">
        <v>12</v>
      </c>
      <c r="K39" s="299">
        <v>0</v>
      </c>
      <c r="L39" s="299">
        <v>0</v>
      </c>
      <c r="M39" s="299">
        <v>0</v>
      </c>
      <c r="N39" s="299">
        <f>J39-3*K39-6*L39-6*M39</f>
        <v>12</v>
      </c>
      <c r="O39" s="299">
        <v>1000</v>
      </c>
      <c r="P39" s="299">
        <f>PRODUCT(I39,N39,O39)</f>
        <v>14400</v>
      </c>
      <c r="Q39" s="77"/>
    </row>
    <row r="40" s="231" customFormat="1" ht="27" customHeight="1" spans="1:17">
      <c r="A40" s="81">
        <v>31</v>
      </c>
      <c r="B40" s="170"/>
      <c r="C40" s="272"/>
      <c r="D40" s="77"/>
      <c r="E40" s="273" t="s">
        <v>170</v>
      </c>
      <c r="F40" s="37" t="s">
        <v>171</v>
      </c>
      <c r="G40" s="273" t="s">
        <v>172</v>
      </c>
      <c r="H40" s="68" t="s">
        <v>173</v>
      </c>
      <c r="I40" s="299">
        <v>1.2</v>
      </c>
      <c r="J40" s="299">
        <v>7</v>
      </c>
      <c r="K40" s="299">
        <v>0</v>
      </c>
      <c r="L40" s="299">
        <v>0</v>
      </c>
      <c r="M40" s="299">
        <v>0</v>
      </c>
      <c r="N40" s="299">
        <f>J40-3*K40-6*L40-6*M40</f>
        <v>7</v>
      </c>
      <c r="O40" s="299">
        <v>1000</v>
      </c>
      <c r="P40" s="299">
        <f>PRODUCT(I40,N40,O40)</f>
        <v>8400</v>
      </c>
      <c r="Q40" s="77" t="s">
        <v>174</v>
      </c>
    </row>
    <row r="41" s="231" customFormat="1" ht="27" customHeight="1" spans="1:17">
      <c r="A41" s="81">
        <v>32</v>
      </c>
      <c r="B41" s="170"/>
      <c r="C41" s="272"/>
      <c r="D41" s="77"/>
      <c r="E41" s="274"/>
      <c r="F41" s="119"/>
      <c r="G41" s="274"/>
      <c r="H41" s="36" t="s">
        <v>175</v>
      </c>
      <c r="I41" s="299">
        <v>1.3</v>
      </c>
      <c r="J41" s="299">
        <v>5</v>
      </c>
      <c r="K41" s="299">
        <v>0</v>
      </c>
      <c r="L41" s="299">
        <v>0</v>
      </c>
      <c r="M41" s="299">
        <v>0</v>
      </c>
      <c r="N41" s="299">
        <f>J41-3*K41-6*L41-6*M41</f>
        <v>5</v>
      </c>
      <c r="O41" s="299">
        <v>1000</v>
      </c>
      <c r="P41" s="299">
        <f>PRODUCT(I41,N41,O41)</f>
        <v>6500</v>
      </c>
      <c r="Q41" s="77" t="s">
        <v>176</v>
      </c>
    </row>
    <row r="42" s="231" customFormat="1" ht="27" customHeight="1" spans="1:17">
      <c r="A42" s="81">
        <v>33</v>
      </c>
      <c r="B42" s="170"/>
      <c r="C42" s="272"/>
      <c r="D42" s="77"/>
      <c r="E42" s="68" t="s">
        <v>177</v>
      </c>
      <c r="F42" s="36" t="s">
        <v>178</v>
      </c>
      <c r="G42" s="68" t="s">
        <v>179</v>
      </c>
      <c r="H42" s="68" t="s">
        <v>180</v>
      </c>
      <c r="I42" s="299">
        <v>1.2</v>
      </c>
      <c r="J42" s="299">
        <v>12</v>
      </c>
      <c r="K42" s="299">
        <v>0</v>
      </c>
      <c r="L42" s="299">
        <v>0</v>
      </c>
      <c r="M42" s="299">
        <v>0</v>
      </c>
      <c r="N42" s="299">
        <f t="shared" ref="N42:N61" si="5">J42-3*K42-6*L42-6*M42</f>
        <v>12</v>
      </c>
      <c r="O42" s="299">
        <v>1000</v>
      </c>
      <c r="P42" s="299">
        <f t="shared" ref="P42:P61" si="6">PRODUCT(I42,N42,O42)</f>
        <v>14400</v>
      </c>
      <c r="Q42" s="77"/>
    </row>
    <row r="43" s="231" customFormat="1" ht="27" customHeight="1" spans="1:17">
      <c r="A43" s="81">
        <v>34</v>
      </c>
      <c r="B43" s="170"/>
      <c r="C43" s="272"/>
      <c r="D43" s="60" t="s">
        <v>181</v>
      </c>
      <c r="E43" s="68" t="s">
        <v>182</v>
      </c>
      <c r="F43" s="36" t="s">
        <v>183</v>
      </c>
      <c r="G43" s="68" t="s">
        <v>184</v>
      </c>
      <c r="H43" s="68" t="s">
        <v>185</v>
      </c>
      <c r="I43" s="299">
        <v>1.2</v>
      </c>
      <c r="J43" s="299">
        <v>12</v>
      </c>
      <c r="K43" s="299">
        <v>0</v>
      </c>
      <c r="L43" s="299">
        <v>0</v>
      </c>
      <c r="M43" s="299">
        <v>0</v>
      </c>
      <c r="N43" s="299">
        <f t="shared" si="5"/>
        <v>12</v>
      </c>
      <c r="O43" s="299">
        <v>1000</v>
      </c>
      <c r="P43" s="299">
        <f t="shared" si="6"/>
        <v>14400</v>
      </c>
      <c r="Q43" s="77"/>
    </row>
    <row r="44" s="231" customFormat="1" ht="27" customHeight="1" spans="1:17">
      <c r="A44" s="81">
        <v>35</v>
      </c>
      <c r="B44" s="170"/>
      <c r="C44" s="272"/>
      <c r="D44" s="77"/>
      <c r="E44" s="68" t="s">
        <v>186</v>
      </c>
      <c r="F44" s="36" t="s">
        <v>187</v>
      </c>
      <c r="G44" s="68" t="s">
        <v>188</v>
      </c>
      <c r="H44" s="68" t="s">
        <v>189</v>
      </c>
      <c r="I44" s="299">
        <v>1.2</v>
      </c>
      <c r="J44" s="299">
        <v>12</v>
      </c>
      <c r="K44" s="299">
        <v>0</v>
      </c>
      <c r="L44" s="299">
        <v>0</v>
      </c>
      <c r="M44" s="299">
        <v>0</v>
      </c>
      <c r="N44" s="299">
        <f t="shared" si="5"/>
        <v>12</v>
      </c>
      <c r="O44" s="299">
        <v>1000</v>
      </c>
      <c r="P44" s="299">
        <f t="shared" si="6"/>
        <v>14400</v>
      </c>
      <c r="Q44" s="77"/>
    </row>
    <row r="45" s="231" customFormat="1" ht="27" customHeight="1" spans="1:17">
      <c r="A45" s="81">
        <v>36</v>
      </c>
      <c r="B45" s="170"/>
      <c r="C45" s="270" t="s">
        <v>190</v>
      </c>
      <c r="D45" s="36" t="s">
        <v>191</v>
      </c>
      <c r="E45" s="68" t="s">
        <v>192</v>
      </c>
      <c r="F45" s="36" t="s">
        <v>193</v>
      </c>
      <c r="G45" s="68" t="s">
        <v>194</v>
      </c>
      <c r="H45" s="68" t="s">
        <v>195</v>
      </c>
      <c r="I45" s="299">
        <v>1.1</v>
      </c>
      <c r="J45" s="299">
        <v>12</v>
      </c>
      <c r="K45" s="299">
        <v>0</v>
      </c>
      <c r="L45" s="299">
        <v>0</v>
      </c>
      <c r="M45" s="299">
        <v>0</v>
      </c>
      <c r="N45" s="299">
        <f t="shared" si="5"/>
        <v>12</v>
      </c>
      <c r="O45" s="299">
        <v>1000</v>
      </c>
      <c r="P45" s="299">
        <f t="shared" si="6"/>
        <v>13200</v>
      </c>
      <c r="Q45" s="77"/>
    </row>
    <row r="46" s="231" customFormat="1" ht="27" customHeight="1" spans="1:17">
      <c r="A46" s="81">
        <v>37</v>
      </c>
      <c r="B46" s="170"/>
      <c r="C46" s="272"/>
      <c r="D46" s="60" t="s">
        <v>196</v>
      </c>
      <c r="E46" s="68" t="s">
        <v>197</v>
      </c>
      <c r="F46" s="36" t="s">
        <v>198</v>
      </c>
      <c r="G46" s="68" t="s">
        <v>199</v>
      </c>
      <c r="H46" s="68" t="s">
        <v>200</v>
      </c>
      <c r="I46" s="299">
        <v>1.1</v>
      </c>
      <c r="J46" s="299">
        <v>12</v>
      </c>
      <c r="K46" s="299">
        <v>0</v>
      </c>
      <c r="L46" s="299">
        <v>0</v>
      </c>
      <c r="M46" s="299">
        <v>0</v>
      </c>
      <c r="N46" s="299">
        <f t="shared" si="5"/>
        <v>12</v>
      </c>
      <c r="O46" s="299">
        <v>1000</v>
      </c>
      <c r="P46" s="299">
        <f t="shared" si="6"/>
        <v>13200</v>
      </c>
      <c r="Q46" s="77"/>
    </row>
    <row r="47" s="231" customFormat="1" ht="27" customHeight="1" spans="1:17">
      <c r="A47" s="81">
        <v>38</v>
      </c>
      <c r="B47" s="170"/>
      <c r="C47" s="272"/>
      <c r="D47" s="77"/>
      <c r="E47" s="68" t="s">
        <v>201</v>
      </c>
      <c r="F47" s="36" t="s">
        <v>202</v>
      </c>
      <c r="G47" s="68" t="s">
        <v>203</v>
      </c>
      <c r="H47" s="68" t="s">
        <v>204</v>
      </c>
      <c r="I47" s="299">
        <v>1.3</v>
      </c>
      <c r="J47" s="299">
        <v>10</v>
      </c>
      <c r="K47" s="299">
        <v>0</v>
      </c>
      <c r="L47" s="299">
        <v>0</v>
      </c>
      <c r="M47" s="299">
        <v>0</v>
      </c>
      <c r="N47" s="299">
        <f t="shared" si="5"/>
        <v>10</v>
      </c>
      <c r="O47" s="299">
        <v>1000</v>
      </c>
      <c r="P47" s="299">
        <f t="shared" si="6"/>
        <v>13000</v>
      </c>
      <c r="Q47" s="87" t="s">
        <v>205</v>
      </c>
    </row>
    <row r="48" s="231" customFormat="1" ht="27" customHeight="1" spans="1:17">
      <c r="A48" s="81">
        <v>39</v>
      </c>
      <c r="B48" s="170"/>
      <c r="C48" s="272"/>
      <c r="D48" s="77"/>
      <c r="E48" s="68" t="s">
        <v>206</v>
      </c>
      <c r="F48" s="36" t="s">
        <v>207</v>
      </c>
      <c r="G48" s="68" t="s">
        <v>208</v>
      </c>
      <c r="H48" s="55" t="s">
        <v>209</v>
      </c>
      <c r="I48" s="299">
        <v>1.2</v>
      </c>
      <c r="J48" s="299">
        <v>12</v>
      </c>
      <c r="K48" s="299">
        <v>0</v>
      </c>
      <c r="L48" s="299">
        <v>0</v>
      </c>
      <c r="M48" s="299">
        <v>0</v>
      </c>
      <c r="N48" s="299">
        <f t="shared" si="5"/>
        <v>12</v>
      </c>
      <c r="O48" s="299">
        <v>1000</v>
      </c>
      <c r="P48" s="299">
        <f t="shared" si="6"/>
        <v>14400</v>
      </c>
      <c r="Q48" s="77"/>
    </row>
    <row r="49" s="231" customFormat="1" ht="27" customHeight="1" spans="1:17">
      <c r="A49" s="81">
        <v>40</v>
      </c>
      <c r="B49" s="170"/>
      <c r="C49" s="275" t="s">
        <v>210</v>
      </c>
      <c r="D49" s="36" t="s">
        <v>211</v>
      </c>
      <c r="E49" s="68" t="s">
        <v>212</v>
      </c>
      <c r="F49" s="36" t="s">
        <v>213</v>
      </c>
      <c r="G49" s="68" t="s">
        <v>214</v>
      </c>
      <c r="H49" s="68" t="s">
        <v>215</v>
      </c>
      <c r="I49" s="299">
        <v>1.2</v>
      </c>
      <c r="J49" s="299">
        <v>12</v>
      </c>
      <c r="K49" s="299">
        <v>0</v>
      </c>
      <c r="L49" s="299">
        <v>0</v>
      </c>
      <c r="M49" s="299">
        <v>0</v>
      </c>
      <c r="N49" s="299">
        <f t="shared" si="5"/>
        <v>12</v>
      </c>
      <c r="O49" s="299">
        <v>1000</v>
      </c>
      <c r="P49" s="299">
        <f t="shared" si="6"/>
        <v>14400</v>
      </c>
      <c r="Q49" s="77"/>
    </row>
    <row r="50" s="231" customFormat="1" ht="27" customHeight="1" spans="1:17">
      <c r="A50" s="81">
        <v>41</v>
      </c>
      <c r="B50" s="170"/>
      <c r="C50" s="270" t="s">
        <v>216</v>
      </c>
      <c r="D50" s="60" t="s">
        <v>217</v>
      </c>
      <c r="E50" s="68" t="s">
        <v>218</v>
      </c>
      <c r="F50" s="36" t="s">
        <v>219</v>
      </c>
      <c r="G50" s="68" t="s">
        <v>220</v>
      </c>
      <c r="H50" s="68" t="s">
        <v>221</v>
      </c>
      <c r="I50" s="299">
        <v>1.2</v>
      </c>
      <c r="J50" s="299">
        <v>12</v>
      </c>
      <c r="K50" s="299">
        <v>0</v>
      </c>
      <c r="L50" s="299">
        <v>0</v>
      </c>
      <c r="M50" s="299">
        <v>0</v>
      </c>
      <c r="N50" s="299">
        <f t="shared" si="5"/>
        <v>12</v>
      </c>
      <c r="O50" s="299">
        <v>1000</v>
      </c>
      <c r="P50" s="299">
        <f t="shared" si="6"/>
        <v>14400</v>
      </c>
      <c r="Q50" s="77"/>
    </row>
    <row r="51" s="231" customFormat="1" ht="27" customHeight="1" spans="1:17">
      <c r="A51" s="81">
        <v>42</v>
      </c>
      <c r="B51" s="170"/>
      <c r="C51" s="272"/>
      <c r="D51" s="77"/>
      <c r="E51" s="68" t="s">
        <v>222</v>
      </c>
      <c r="F51" s="36" t="s">
        <v>223</v>
      </c>
      <c r="G51" s="68" t="s">
        <v>224</v>
      </c>
      <c r="H51" s="68" t="s">
        <v>225</v>
      </c>
      <c r="I51" s="299">
        <v>1.1</v>
      </c>
      <c r="J51" s="299">
        <v>12</v>
      </c>
      <c r="K51" s="299">
        <v>0</v>
      </c>
      <c r="L51" s="299">
        <v>0</v>
      </c>
      <c r="M51" s="299">
        <v>0</v>
      </c>
      <c r="N51" s="299">
        <f t="shared" si="5"/>
        <v>12</v>
      </c>
      <c r="O51" s="299">
        <v>1000</v>
      </c>
      <c r="P51" s="299">
        <f t="shared" si="6"/>
        <v>13200</v>
      </c>
      <c r="Q51" s="77"/>
    </row>
    <row r="52" s="231" customFormat="1" ht="27" customHeight="1" spans="1:17">
      <c r="A52" s="81">
        <v>43</v>
      </c>
      <c r="B52" s="170"/>
      <c r="C52" s="272"/>
      <c r="D52" s="77"/>
      <c r="E52" s="276" t="s">
        <v>226</v>
      </c>
      <c r="F52" s="37" t="s">
        <v>227</v>
      </c>
      <c r="G52" s="273" t="s">
        <v>228</v>
      </c>
      <c r="H52" s="68" t="s">
        <v>229</v>
      </c>
      <c r="I52" s="299">
        <v>1.3</v>
      </c>
      <c r="J52" s="299">
        <v>3</v>
      </c>
      <c r="K52" s="299">
        <v>0</v>
      </c>
      <c r="L52" s="299">
        <v>0</v>
      </c>
      <c r="M52" s="299">
        <v>0</v>
      </c>
      <c r="N52" s="299">
        <f t="shared" si="5"/>
        <v>3</v>
      </c>
      <c r="O52" s="299">
        <v>1000</v>
      </c>
      <c r="P52" s="299">
        <f t="shared" si="6"/>
        <v>3900</v>
      </c>
      <c r="Q52" s="60" t="s">
        <v>230</v>
      </c>
    </row>
    <row r="53" s="231" customFormat="1" ht="27" customHeight="1" spans="1:17">
      <c r="A53" s="81">
        <v>44</v>
      </c>
      <c r="B53" s="170"/>
      <c r="C53" s="272"/>
      <c r="D53" s="77"/>
      <c r="E53" s="277"/>
      <c r="F53" s="119"/>
      <c r="G53" s="274"/>
      <c r="H53" s="68" t="s">
        <v>231</v>
      </c>
      <c r="I53" s="299">
        <v>1.2</v>
      </c>
      <c r="J53" s="299">
        <v>4</v>
      </c>
      <c r="K53" s="299">
        <v>0</v>
      </c>
      <c r="L53" s="299">
        <v>0</v>
      </c>
      <c r="M53" s="299">
        <v>0</v>
      </c>
      <c r="N53" s="299">
        <f t="shared" si="5"/>
        <v>4</v>
      </c>
      <c r="O53" s="299">
        <v>1000</v>
      </c>
      <c r="P53" s="299">
        <f t="shared" si="6"/>
        <v>4800</v>
      </c>
      <c r="Q53" s="60" t="s">
        <v>232</v>
      </c>
    </row>
    <row r="54" s="231" customFormat="1" ht="27" customHeight="1" spans="1:17">
      <c r="A54" s="81">
        <v>45</v>
      </c>
      <c r="B54" s="170"/>
      <c r="C54" s="272"/>
      <c r="D54" s="77"/>
      <c r="E54" s="278"/>
      <c r="F54" s="36" t="s">
        <v>233</v>
      </c>
      <c r="G54" s="68" t="s">
        <v>234</v>
      </c>
      <c r="H54" s="68" t="s">
        <v>235</v>
      </c>
      <c r="I54" s="299">
        <v>1.2</v>
      </c>
      <c r="J54" s="299">
        <v>12</v>
      </c>
      <c r="K54" s="299">
        <v>0</v>
      </c>
      <c r="L54" s="299">
        <v>0</v>
      </c>
      <c r="M54" s="299">
        <v>0</v>
      </c>
      <c r="N54" s="299">
        <f t="shared" si="5"/>
        <v>12</v>
      </c>
      <c r="O54" s="299">
        <v>1000</v>
      </c>
      <c r="P54" s="299">
        <f t="shared" si="6"/>
        <v>14400</v>
      </c>
      <c r="Q54" s="77"/>
    </row>
    <row r="55" s="231" customFormat="1" ht="27" customHeight="1" spans="1:17">
      <c r="A55" s="81">
        <v>46</v>
      </c>
      <c r="B55" s="170"/>
      <c r="C55" s="272"/>
      <c r="D55" s="60" t="s">
        <v>236</v>
      </c>
      <c r="E55" s="68" t="s">
        <v>237</v>
      </c>
      <c r="F55" s="36" t="s">
        <v>238</v>
      </c>
      <c r="G55" s="68" t="s">
        <v>239</v>
      </c>
      <c r="H55" s="68" t="s">
        <v>240</v>
      </c>
      <c r="I55" s="299">
        <v>1.1</v>
      </c>
      <c r="J55" s="299">
        <v>12</v>
      </c>
      <c r="K55" s="299">
        <v>0</v>
      </c>
      <c r="L55" s="299">
        <v>0</v>
      </c>
      <c r="M55" s="299">
        <v>0</v>
      </c>
      <c r="N55" s="299">
        <f t="shared" si="5"/>
        <v>12</v>
      </c>
      <c r="O55" s="299">
        <v>1000</v>
      </c>
      <c r="P55" s="299">
        <f t="shared" si="6"/>
        <v>13200</v>
      </c>
      <c r="Q55" s="77"/>
    </row>
    <row r="56" s="231" customFormat="1" ht="27" customHeight="1" spans="1:17">
      <c r="A56" s="81">
        <v>47</v>
      </c>
      <c r="B56" s="170"/>
      <c r="C56" s="272"/>
      <c r="D56" s="36" t="s">
        <v>241</v>
      </c>
      <c r="E56" s="68" t="s">
        <v>242</v>
      </c>
      <c r="F56" s="36" t="s">
        <v>243</v>
      </c>
      <c r="G56" s="68" t="s">
        <v>244</v>
      </c>
      <c r="H56" s="68" t="s">
        <v>245</v>
      </c>
      <c r="I56" s="299">
        <v>1.1</v>
      </c>
      <c r="J56" s="299">
        <v>12</v>
      </c>
      <c r="K56" s="299">
        <v>0</v>
      </c>
      <c r="L56" s="299">
        <v>0</v>
      </c>
      <c r="M56" s="299">
        <v>0</v>
      </c>
      <c r="N56" s="299">
        <f t="shared" si="5"/>
        <v>12</v>
      </c>
      <c r="O56" s="299">
        <v>1000</v>
      </c>
      <c r="P56" s="299">
        <f t="shared" si="6"/>
        <v>13200</v>
      </c>
      <c r="Q56" s="77"/>
    </row>
    <row r="57" s="231" customFormat="1" ht="27" customHeight="1" spans="1:17">
      <c r="A57" s="81">
        <v>48</v>
      </c>
      <c r="B57" s="170"/>
      <c r="C57" s="272"/>
      <c r="D57" s="37" t="s">
        <v>246</v>
      </c>
      <c r="E57" s="273" t="s">
        <v>247</v>
      </c>
      <c r="F57" s="37" t="s">
        <v>248</v>
      </c>
      <c r="G57" s="273" t="s">
        <v>249</v>
      </c>
      <c r="H57" s="68" t="s">
        <v>250</v>
      </c>
      <c r="I57" s="299">
        <v>1.1</v>
      </c>
      <c r="J57" s="299">
        <v>6</v>
      </c>
      <c r="K57" s="299">
        <v>0</v>
      </c>
      <c r="L57" s="299">
        <v>0</v>
      </c>
      <c r="M57" s="299">
        <v>0</v>
      </c>
      <c r="N57" s="299">
        <f t="shared" si="5"/>
        <v>6</v>
      </c>
      <c r="O57" s="299">
        <v>1000</v>
      </c>
      <c r="P57" s="299">
        <f t="shared" si="6"/>
        <v>6600</v>
      </c>
      <c r="Q57" s="77" t="s">
        <v>251</v>
      </c>
    </row>
    <row r="58" s="231" customFormat="1" ht="27" customHeight="1" spans="1:17">
      <c r="A58" s="81">
        <v>49</v>
      </c>
      <c r="B58" s="170"/>
      <c r="C58" s="272"/>
      <c r="D58" s="119"/>
      <c r="E58" s="274"/>
      <c r="F58" s="119"/>
      <c r="G58" s="274"/>
      <c r="H58" s="68" t="s">
        <v>252</v>
      </c>
      <c r="I58" s="299">
        <v>1.1</v>
      </c>
      <c r="J58" s="299">
        <v>6</v>
      </c>
      <c r="K58" s="299">
        <v>0</v>
      </c>
      <c r="L58" s="299">
        <v>0</v>
      </c>
      <c r="M58" s="299">
        <v>0</v>
      </c>
      <c r="N58" s="299">
        <f t="shared" si="5"/>
        <v>6</v>
      </c>
      <c r="O58" s="299">
        <v>1000</v>
      </c>
      <c r="P58" s="299">
        <f t="shared" si="6"/>
        <v>6600</v>
      </c>
      <c r="Q58" s="77" t="s">
        <v>253</v>
      </c>
    </row>
    <row r="59" s="231" customFormat="1" ht="27" customHeight="1" spans="1:17">
      <c r="A59" s="81">
        <v>50</v>
      </c>
      <c r="B59" s="170"/>
      <c r="C59" s="272"/>
      <c r="D59" s="36" t="s">
        <v>254</v>
      </c>
      <c r="E59" s="68" t="s">
        <v>255</v>
      </c>
      <c r="F59" s="36" t="s">
        <v>256</v>
      </c>
      <c r="G59" s="68" t="s">
        <v>257</v>
      </c>
      <c r="H59" s="68" t="s">
        <v>258</v>
      </c>
      <c r="I59" s="299">
        <v>1.3</v>
      </c>
      <c r="J59" s="299">
        <v>12</v>
      </c>
      <c r="K59" s="299">
        <v>0</v>
      </c>
      <c r="L59" s="299">
        <v>0</v>
      </c>
      <c r="M59" s="299">
        <v>0</v>
      </c>
      <c r="N59" s="299">
        <f t="shared" si="5"/>
        <v>12</v>
      </c>
      <c r="O59" s="299">
        <v>1000</v>
      </c>
      <c r="P59" s="299">
        <f t="shared" si="6"/>
        <v>15600</v>
      </c>
      <c r="Q59" s="77"/>
    </row>
    <row r="60" s="231" customFormat="1" ht="27" customHeight="1" spans="1:17">
      <c r="A60" s="81">
        <v>51</v>
      </c>
      <c r="B60" s="170"/>
      <c r="C60" s="270" t="s">
        <v>259</v>
      </c>
      <c r="D60" s="79" t="s">
        <v>260</v>
      </c>
      <c r="E60" s="80" t="s">
        <v>261</v>
      </c>
      <c r="F60" s="36" t="s">
        <v>262</v>
      </c>
      <c r="G60" s="68" t="s">
        <v>263</v>
      </c>
      <c r="H60" s="68" t="s">
        <v>264</v>
      </c>
      <c r="I60" s="299">
        <v>1.1</v>
      </c>
      <c r="J60" s="299">
        <v>12</v>
      </c>
      <c r="K60" s="299">
        <v>0</v>
      </c>
      <c r="L60" s="299">
        <v>0</v>
      </c>
      <c r="M60" s="299">
        <v>0</v>
      </c>
      <c r="N60" s="299">
        <f t="shared" si="5"/>
        <v>12</v>
      </c>
      <c r="O60" s="299">
        <v>1000</v>
      </c>
      <c r="P60" s="299">
        <f t="shared" si="6"/>
        <v>13200</v>
      </c>
      <c r="Q60" s="77"/>
    </row>
    <row r="61" s="231" customFormat="1" ht="27" customHeight="1" spans="1:17">
      <c r="A61" s="81">
        <v>52</v>
      </c>
      <c r="B61" s="170"/>
      <c r="C61" s="272"/>
      <c r="D61" s="82"/>
      <c r="E61" s="73"/>
      <c r="F61" s="36" t="s">
        <v>265</v>
      </c>
      <c r="G61" s="68" t="s">
        <v>266</v>
      </c>
      <c r="H61" s="68" t="s">
        <v>267</v>
      </c>
      <c r="I61" s="299">
        <v>1.3</v>
      </c>
      <c r="J61" s="299">
        <v>12</v>
      </c>
      <c r="K61" s="299">
        <v>0</v>
      </c>
      <c r="L61" s="299">
        <v>0</v>
      </c>
      <c r="M61" s="299">
        <v>0</v>
      </c>
      <c r="N61" s="299">
        <f t="shared" si="5"/>
        <v>12</v>
      </c>
      <c r="O61" s="299">
        <v>1000</v>
      </c>
      <c r="P61" s="299">
        <f t="shared" si="6"/>
        <v>15600</v>
      </c>
      <c r="Q61" s="77"/>
    </row>
    <row r="62" s="230" customFormat="1" ht="30" customHeight="1" spans="1:17">
      <c r="A62" s="279" t="s">
        <v>268</v>
      </c>
      <c r="B62" s="280"/>
      <c r="C62" s="243">
        <v>4</v>
      </c>
      <c r="D62" s="243">
        <v>5</v>
      </c>
      <c r="E62" s="244">
        <v>5</v>
      </c>
      <c r="F62" s="243">
        <v>5</v>
      </c>
      <c r="G62" s="244">
        <v>5</v>
      </c>
      <c r="H62" s="244">
        <v>5</v>
      </c>
      <c r="I62" s="244"/>
      <c r="J62" s="290"/>
      <c r="K62" s="244"/>
      <c r="L62" s="244"/>
      <c r="M62" s="244"/>
      <c r="N62" s="244"/>
      <c r="O62" s="291"/>
      <c r="P62" s="292">
        <f>SUM(P63:P67)</f>
        <v>46800</v>
      </c>
      <c r="Q62" s="303"/>
    </row>
    <row r="63" s="230" customFormat="1" ht="27" customHeight="1" spans="1:17">
      <c r="A63" s="258">
        <v>53</v>
      </c>
      <c r="B63" s="281" t="s">
        <v>269</v>
      </c>
      <c r="C63" s="282" t="s">
        <v>270</v>
      </c>
      <c r="D63" s="35" t="s">
        <v>23</v>
      </c>
      <c r="E63" s="90" t="s">
        <v>271</v>
      </c>
      <c r="F63" s="283" t="s">
        <v>272</v>
      </c>
      <c r="G63" s="284" t="s">
        <v>273</v>
      </c>
      <c r="H63" s="128" t="s">
        <v>274</v>
      </c>
      <c r="I63" s="300">
        <v>1.2</v>
      </c>
      <c r="J63" s="128">
        <v>2</v>
      </c>
      <c r="K63" s="47">
        <v>0</v>
      </c>
      <c r="L63" s="47">
        <v>0</v>
      </c>
      <c r="M63" s="47">
        <v>0</v>
      </c>
      <c r="N63" s="300">
        <v>2</v>
      </c>
      <c r="O63" s="298">
        <v>1000</v>
      </c>
      <c r="P63" s="300">
        <f t="shared" ref="P63:P67" si="7">PRODUCT(I63,N63,O63)</f>
        <v>2400</v>
      </c>
      <c r="Q63" s="128" t="s">
        <v>275</v>
      </c>
    </row>
    <row r="64" s="230" customFormat="1" ht="27" customHeight="1" spans="1:17">
      <c r="A64" s="258">
        <v>54</v>
      </c>
      <c r="B64" s="281"/>
      <c r="C64" s="282" t="s">
        <v>276</v>
      </c>
      <c r="D64" s="35" t="s">
        <v>277</v>
      </c>
      <c r="E64" s="90" t="s">
        <v>278</v>
      </c>
      <c r="F64" s="283" t="s">
        <v>279</v>
      </c>
      <c r="G64" s="284" t="s">
        <v>280</v>
      </c>
      <c r="H64" s="128" t="s">
        <v>281</v>
      </c>
      <c r="I64" s="300">
        <v>1.2</v>
      </c>
      <c r="J64" s="128">
        <v>12</v>
      </c>
      <c r="K64" s="47">
        <v>0</v>
      </c>
      <c r="L64" s="47">
        <v>1</v>
      </c>
      <c r="M64" s="47">
        <v>0</v>
      </c>
      <c r="N64" s="300">
        <v>12</v>
      </c>
      <c r="O64" s="298">
        <v>1000</v>
      </c>
      <c r="P64" s="300">
        <v>0</v>
      </c>
      <c r="Q64" s="129" t="s">
        <v>282</v>
      </c>
    </row>
    <row r="65" s="230" customFormat="1" ht="27" customHeight="1" spans="1:17">
      <c r="A65" s="258">
        <v>55</v>
      </c>
      <c r="B65" s="281"/>
      <c r="C65" s="282" t="s">
        <v>283</v>
      </c>
      <c r="D65" s="35" t="s">
        <v>284</v>
      </c>
      <c r="E65" s="90" t="s">
        <v>285</v>
      </c>
      <c r="F65" s="283" t="s">
        <v>286</v>
      </c>
      <c r="G65" s="284" t="s">
        <v>287</v>
      </c>
      <c r="H65" s="128" t="s">
        <v>288</v>
      </c>
      <c r="I65" s="300">
        <v>1.2</v>
      </c>
      <c r="J65" s="128">
        <v>12</v>
      </c>
      <c r="K65" s="47">
        <v>0</v>
      </c>
      <c r="L65" s="47">
        <v>0</v>
      </c>
      <c r="M65" s="47">
        <v>0</v>
      </c>
      <c r="N65" s="300">
        <v>12</v>
      </c>
      <c r="O65" s="298">
        <v>1000</v>
      </c>
      <c r="P65" s="300">
        <f t="shared" si="7"/>
        <v>14400</v>
      </c>
      <c r="Q65" s="305"/>
    </row>
    <row r="66" s="230" customFormat="1" ht="27" customHeight="1" spans="1:17">
      <c r="A66" s="258">
        <v>56</v>
      </c>
      <c r="B66" s="281"/>
      <c r="C66" s="307" t="s">
        <v>289</v>
      </c>
      <c r="D66" s="308" t="s">
        <v>290</v>
      </c>
      <c r="E66" s="90" t="s">
        <v>291</v>
      </c>
      <c r="F66" s="308" t="s">
        <v>292</v>
      </c>
      <c r="G66" s="128" t="s">
        <v>293</v>
      </c>
      <c r="H66" s="128" t="s">
        <v>294</v>
      </c>
      <c r="I66" s="300">
        <v>1.2</v>
      </c>
      <c r="J66" s="128">
        <v>12</v>
      </c>
      <c r="K66" s="47">
        <v>0</v>
      </c>
      <c r="L66" s="47">
        <v>0</v>
      </c>
      <c r="M66" s="47">
        <v>0</v>
      </c>
      <c r="N66" s="300">
        <v>12</v>
      </c>
      <c r="O66" s="298">
        <v>1000</v>
      </c>
      <c r="P66" s="300">
        <f t="shared" si="7"/>
        <v>14400</v>
      </c>
      <c r="Q66" s="305"/>
    </row>
    <row r="67" s="230" customFormat="1" ht="27" customHeight="1" spans="1:17">
      <c r="A67" s="258">
        <v>57</v>
      </c>
      <c r="B67" s="281"/>
      <c r="C67" s="307"/>
      <c r="D67" s="35" t="s">
        <v>295</v>
      </c>
      <c r="E67" s="55" t="s">
        <v>296</v>
      </c>
      <c r="F67" s="35" t="s">
        <v>297</v>
      </c>
      <c r="G67" s="54" t="s">
        <v>298</v>
      </c>
      <c r="H67" s="54" t="s">
        <v>299</v>
      </c>
      <c r="I67" s="87">
        <v>1.3</v>
      </c>
      <c r="J67" s="54">
        <v>12</v>
      </c>
      <c r="K67" s="47">
        <v>0</v>
      </c>
      <c r="L67" s="47">
        <v>0</v>
      </c>
      <c r="M67" s="47">
        <v>0</v>
      </c>
      <c r="N67" s="87">
        <v>12</v>
      </c>
      <c r="O67" s="298">
        <v>1000</v>
      </c>
      <c r="P67" s="300">
        <f t="shared" si="7"/>
        <v>15600</v>
      </c>
      <c r="Q67" s="305"/>
    </row>
    <row r="68" s="230" customFormat="1" ht="30" customHeight="1" spans="1:17">
      <c r="A68" s="242" t="s">
        <v>154</v>
      </c>
      <c r="B68" s="269"/>
      <c r="C68" s="243">
        <v>4</v>
      </c>
      <c r="D68" s="243">
        <v>8</v>
      </c>
      <c r="E68" s="244">
        <v>13</v>
      </c>
      <c r="F68" s="243">
        <v>12</v>
      </c>
      <c r="G68" s="244">
        <v>19</v>
      </c>
      <c r="H68" s="244">
        <v>22</v>
      </c>
      <c r="I68" s="244"/>
      <c r="J68" s="290"/>
      <c r="K68" s="244"/>
      <c r="L68" s="244"/>
      <c r="M68" s="244"/>
      <c r="N68" s="244"/>
      <c r="O68" s="291"/>
      <c r="P68" s="292">
        <f>SUM(P69+P70+P71+P72+P73+P74+P75+P76+P77+P78+P79+P80+P81+P82+P83+P84+P85+P86+P87+P88+P89)</f>
        <v>237850</v>
      </c>
      <c r="Q68" s="303"/>
    </row>
    <row r="69" ht="27" customHeight="1" spans="1:17">
      <c r="A69" s="309" t="s">
        <v>300</v>
      </c>
      <c r="B69" s="310" t="s">
        <v>301</v>
      </c>
      <c r="C69" s="74" t="s">
        <v>302</v>
      </c>
      <c r="D69" s="36" t="s">
        <v>303</v>
      </c>
      <c r="E69" s="36" t="s">
        <v>304</v>
      </c>
      <c r="F69" s="36" t="s">
        <v>305</v>
      </c>
      <c r="G69" s="68" t="s">
        <v>306</v>
      </c>
      <c r="H69" s="36" t="s">
        <v>307</v>
      </c>
      <c r="I69" s="68">
        <v>1.3</v>
      </c>
      <c r="J69" s="68">
        <v>8</v>
      </c>
      <c r="K69" s="68">
        <v>0</v>
      </c>
      <c r="L69" s="68">
        <v>0</v>
      </c>
      <c r="M69" s="68">
        <v>0</v>
      </c>
      <c r="N69" s="68">
        <v>8</v>
      </c>
      <c r="O69" s="68">
        <v>1000</v>
      </c>
      <c r="P69" s="60">
        <v>10400</v>
      </c>
      <c r="Q69" s="36" t="s">
        <v>308</v>
      </c>
    </row>
    <row r="70" ht="27" customHeight="1" spans="1:17">
      <c r="A70" s="309" t="s">
        <v>309</v>
      </c>
      <c r="B70" s="311"/>
      <c r="C70" s="312"/>
      <c r="D70" s="36"/>
      <c r="E70" s="36"/>
      <c r="F70" s="36"/>
      <c r="G70" s="68" t="s">
        <v>310</v>
      </c>
      <c r="H70" s="313" t="s">
        <v>311</v>
      </c>
      <c r="I70" s="68">
        <v>1.1</v>
      </c>
      <c r="J70" s="68">
        <v>5</v>
      </c>
      <c r="K70" s="68">
        <v>0</v>
      </c>
      <c r="L70" s="68">
        <v>0</v>
      </c>
      <c r="M70" s="68">
        <v>0</v>
      </c>
      <c r="N70" s="68">
        <v>5</v>
      </c>
      <c r="O70" s="68">
        <v>1000</v>
      </c>
      <c r="P70" s="60">
        <v>5500</v>
      </c>
      <c r="Q70" s="36"/>
    </row>
    <row r="71" ht="27" customHeight="1" spans="1:17">
      <c r="A71" s="309" t="s">
        <v>312</v>
      </c>
      <c r="B71" s="311"/>
      <c r="C71" s="312"/>
      <c r="D71" s="36" t="s">
        <v>313</v>
      </c>
      <c r="E71" s="36" t="s">
        <v>314</v>
      </c>
      <c r="F71" s="36" t="s">
        <v>315</v>
      </c>
      <c r="G71" s="36" t="s">
        <v>316</v>
      </c>
      <c r="H71" s="36" t="s">
        <v>317</v>
      </c>
      <c r="I71" s="68">
        <v>1.2</v>
      </c>
      <c r="J71" s="68">
        <v>5.5</v>
      </c>
      <c r="K71" s="68">
        <v>0</v>
      </c>
      <c r="L71" s="68">
        <v>0</v>
      </c>
      <c r="M71" s="68">
        <v>0</v>
      </c>
      <c r="N71" s="68">
        <v>5.5</v>
      </c>
      <c r="O71" s="68">
        <v>1000</v>
      </c>
      <c r="P71" s="60">
        <v>6600</v>
      </c>
      <c r="Q71" s="36" t="s">
        <v>318</v>
      </c>
    </row>
    <row r="72" ht="27" customHeight="1" spans="1:17">
      <c r="A72" s="309" t="s">
        <v>319</v>
      </c>
      <c r="B72" s="311"/>
      <c r="C72" s="312"/>
      <c r="D72" s="36"/>
      <c r="E72" s="36"/>
      <c r="F72" s="36"/>
      <c r="G72" s="36"/>
      <c r="H72" s="36" t="s">
        <v>320</v>
      </c>
      <c r="I72" s="68">
        <v>1.2</v>
      </c>
      <c r="J72" s="68">
        <v>5.5</v>
      </c>
      <c r="K72" s="68">
        <v>0</v>
      </c>
      <c r="L72" s="68">
        <v>0</v>
      </c>
      <c r="M72" s="68">
        <v>0</v>
      </c>
      <c r="N72" s="68">
        <v>5.5</v>
      </c>
      <c r="O72" s="68">
        <v>1000</v>
      </c>
      <c r="P72" s="60">
        <v>6600</v>
      </c>
      <c r="Q72" s="68"/>
    </row>
    <row r="73" ht="27" customHeight="1" spans="1:17">
      <c r="A73" s="309" t="s">
        <v>321</v>
      </c>
      <c r="B73" s="311"/>
      <c r="C73" s="312"/>
      <c r="D73" s="68" t="s">
        <v>322</v>
      </c>
      <c r="E73" s="36" t="s">
        <v>323</v>
      </c>
      <c r="F73" s="36" t="s">
        <v>324</v>
      </c>
      <c r="G73" s="36" t="s">
        <v>325</v>
      </c>
      <c r="H73" s="36" t="s">
        <v>326</v>
      </c>
      <c r="I73" s="68">
        <v>1.2</v>
      </c>
      <c r="J73" s="68">
        <v>0.5</v>
      </c>
      <c r="K73" s="68">
        <v>0</v>
      </c>
      <c r="L73" s="68">
        <v>0</v>
      </c>
      <c r="M73" s="68">
        <v>0</v>
      </c>
      <c r="N73" s="68">
        <v>0.5</v>
      </c>
      <c r="O73" s="68">
        <v>1000</v>
      </c>
      <c r="P73" s="60">
        <v>600</v>
      </c>
      <c r="Q73" s="36" t="s">
        <v>327</v>
      </c>
    </row>
    <row r="74" ht="27" customHeight="1" spans="1:17">
      <c r="A74" s="309" t="s">
        <v>328</v>
      </c>
      <c r="B74" s="311"/>
      <c r="C74" s="312"/>
      <c r="D74" s="68"/>
      <c r="E74" s="36"/>
      <c r="F74" s="36"/>
      <c r="G74" s="36"/>
      <c r="H74" s="36" t="s">
        <v>329</v>
      </c>
      <c r="I74" s="68">
        <v>1.3</v>
      </c>
      <c r="J74" s="68">
        <v>10.5</v>
      </c>
      <c r="K74" s="68">
        <v>0</v>
      </c>
      <c r="L74" s="68">
        <v>0</v>
      </c>
      <c r="M74" s="68">
        <v>0</v>
      </c>
      <c r="N74" s="68">
        <v>10.5</v>
      </c>
      <c r="O74" s="68">
        <v>1000</v>
      </c>
      <c r="P74" s="60">
        <v>13650</v>
      </c>
      <c r="Q74" s="68"/>
    </row>
    <row r="75" ht="27" customHeight="1" spans="1:17">
      <c r="A75" s="309" t="s">
        <v>330</v>
      </c>
      <c r="B75" s="311"/>
      <c r="C75" s="312"/>
      <c r="D75" s="68"/>
      <c r="E75" s="36"/>
      <c r="F75" s="36"/>
      <c r="G75" s="36" t="s">
        <v>331</v>
      </c>
      <c r="H75" s="36" t="s">
        <v>332</v>
      </c>
      <c r="I75" s="68">
        <v>1.2</v>
      </c>
      <c r="J75" s="68">
        <v>5.5</v>
      </c>
      <c r="K75" s="68">
        <v>0</v>
      </c>
      <c r="L75" s="68">
        <v>0</v>
      </c>
      <c r="M75" s="68">
        <v>0</v>
      </c>
      <c r="N75" s="68">
        <v>5.5</v>
      </c>
      <c r="O75" s="68">
        <v>1000</v>
      </c>
      <c r="P75" s="60">
        <v>6600</v>
      </c>
      <c r="Q75" s="36" t="s">
        <v>318</v>
      </c>
    </row>
    <row r="76" ht="27" customHeight="1" spans="1:17">
      <c r="A76" s="309" t="s">
        <v>333</v>
      </c>
      <c r="B76" s="311"/>
      <c r="C76" s="312"/>
      <c r="D76" s="68"/>
      <c r="E76" s="36"/>
      <c r="F76" s="36"/>
      <c r="G76" s="36"/>
      <c r="H76" s="36" t="s">
        <v>334</v>
      </c>
      <c r="I76" s="68">
        <v>1.2</v>
      </c>
      <c r="J76" s="68">
        <v>5.5</v>
      </c>
      <c r="K76" s="68">
        <v>0</v>
      </c>
      <c r="L76" s="68">
        <v>0</v>
      </c>
      <c r="M76" s="68">
        <v>0</v>
      </c>
      <c r="N76" s="68">
        <v>5.5</v>
      </c>
      <c r="O76" s="68">
        <v>1000</v>
      </c>
      <c r="P76" s="60">
        <v>6600</v>
      </c>
      <c r="Q76" s="68"/>
    </row>
    <row r="77" ht="27" customHeight="1" spans="1:17">
      <c r="A77" s="309" t="s">
        <v>335</v>
      </c>
      <c r="B77" s="311"/>
      <c r="C77" s="74" t="s">
        <v>336</v>
      </c>
      <c r="D77" s="36" t="s">
        <v>337</v>
      </c>
      <c r="E77" s="36" t="s">
        <v>338</v>
      </c>
      <c r="F77" s="36" t="s">
        <v>339</v>
      </c>
      <c r="G77" s="36" t="s">
        <v>340</v>
      </c>
      <c r="H77" s="36" t="s">
        <v>341</v>
      </c>
      <c r="I77" s="60">
        <v>1.2</v>
      </c>
      <c r="J77" s="60">
        <v>10</v>
      </c>
      <c r="K77" s="36">
        <v>0</v>
      </c>
      <c r="L77" s="36">
        <v>0</v>
      </c>
      <c r="M77" s="36">
        <v>0</v>
      </c>
      <c r="N77" s="60">
        <v>10</v>
      </c>
      <c r="O77" s="60">
        <v>1000</v>
      </c>
      <c r="P77" s="60">
        <v>12000</v>
      </c>
      <c r="Q77" s="60" t="s">
        <v>342</v>
      </c>
    </row>
    <row r="78" ht="27" customHeight="1" spans="1:17">
      <c r="A78" s="309" t="s">
        <v>343</v>
      </c>
      <c r="B78" s="311"/>
      <c r="C78" s="314"/>
      <c r="D78" s="36" t="s">
        <v>344</v>
      </c>
      <c r="E78" s="36" t="s">
        <v>345</v>
      </c>
      <c r="F78" s="36" t="s">
        <v>346</v>
      </c>
      <c r="G78" s="36" t="s">
        <v>347</v>
      </c>
      <c r="H78" s="36" t="s">
        <v>348</v>
      </c>
      <c r="I78" s="36">
        <v>1.3</v>
      </c>
      <c r="J78" s="60">
        <v>12</v>
      </c>
      <c r="K78" s="36">
        <v>0</v>
      </c>
      <c r="L78" s="36">
        <v>0</v>
      </c>
      <c r="M78" s="36">
        <v>0</v>
      </c>
      <c r="N78" s="36">
        <v>12</v>
      </c>
      <c r="O78" s="36">
        <v>1000</v>
      </c>
      <c r="P78" s="60">
        <v>15600</v>
      </c>
      <c r="Q78" s="226"/>
    </row>
    <row r="79" ht="27" customHeight="1" spans="1:17">
      <c r="A79" s="309" t="s">
        <v>349</v>
      </c>
      <c r="B79" s="311"/>
      <c r="C79" s="314"/>
      <c r="D79" s="36"/>
      <c r="E79" s="36" t="s">
        <v>350</v>
      </c>
      <c r="F79" s="36" t="s">
        <v>351</v>
      </c>
      <c r="G79" s="36" t="s">
        <v>352</v>
      </c>
      <c r="H79" s="36" t="s">
        <v>353</v>
      </c>
      <c r="I79" s="36">
        <v>1.2</v>
      </c>
      <c r="J79" s="60">
        <v>10</v>
      </c>
      <c r="K79" s="36">
        <v>0</v>
      </c>
      <c r="L79" s="36">
        <v>0</v>
      </c>
      <c r="M79" s="36">
        <v>0</v>
      </c>
      <c r="N79" s="36">
        <v>10</v>
      </c>
      <c r="O79" s="36">
        <v>1000</v>
      </c>
      <c r="P79" s="60">
        <v>12000</v>
      </c>
      <c r="Q79" s="36" t="s">
        <v>354</v>
      </c>
    </row>
    <row r="80" ht="27" customHeight="1" spans="1:17">
      <c r="A80" s="309" t="s">
        <v>355</v>
      </c>
      <c r="B80" s="311"/>
      <c r="C80" s="315" t="s">
        <v>356</v>
      </c>
      <c r="D80" s="313" t="s">
        <v>357</v>
      </c>
      <c r="E80" s="313" t="s">
        <v>358</v>
      </c>
      <c r="F80" s="313" t="s">
        <v>359</v>
      </c>
      <c r="G80" s="313" t="s">
        <v>360</v>
      </c>
      <c r="H80" s="313" t="s">
        <v>361</v>
      </c>
      <c r="I80" s="313" t="s">
        <v>362</v>
      </c>
      <c r="J80" s="313">
        <v>12</v>
      </c>
      <c r="K80" s="313" t="s">
        <v>363</v>
      </c>
      <c r="L80" s="313" t="s">
        <v>363</v>
      </c>
      <c r="M80" s="313" t="s">
        <v>363</v>
      </c>
      <c r="N80" s="313" t="s">
        <v>364</v>
      </c>
      <c r="O80" s="313" t="s">
        <v>365</v>
      </c>
      <c r="P80" s="60" t="s">
        <v>366</v>
      </c>
      <c r="Q80" s="313"/>
    </row>
    <row r="81" ht="27" customHeight="1" spans="1:17">
      <c r="A81" s="309" t="s">
        <v>367</v>
      </c>
      <c r="B81" s="311"/>
      <c r="C81" s="316"/>
      <c r="D81" s="313"/>
      <c r="E81" s="313"/>
      <c r="F81" s="313"/>
      <c r="G81" s="313" t="s">
        <v>368</v>
      </c>
      <c r="H81" s="313" t="s">
        <v>369</v>
      </c>
      <c r="I81" s="313" t="s">
        <v>362</v>
      </c>
      <c r="J81" s="313">
        <v>11</v>
      </c>
      <c r="K81" s="313" t="s">
        <v>363</v>
      </c>
      <c r="L81" s="313" t="s">
        <v>363</v>
      </c>
      <c r="M81" s="313" t="s">
        <v>363</v>
      </c>
      <c r="N81" s="313" t="s">
        <v>370</v>
      </c>
      <c r="O81" s="313" t="s">
        <v>365</v>
      </c>
      <c r="P81" s="60" t="s">
        <v>371</v>
      </c>
      <c r="Q81" s="317" t="s">
        <v>372</v>
      </c>
    </row>
    <row r="82" ht="27" customHeight="1" spans="1:17">
      <c r="A82" s="309" t="s">
        <v>373</v>
      </c>
      <c r="B82" s="311"/>
      <c r="C82" s="316"/>
      <c r="D82" s="313"/>
      <c r="E82" s="313"/>
      <c r="F82" s="313"/>
      <c r="G82" s="313" t="s">
        <v>374</v>
      </c>
      <c r="H82" s="313" t="s">
        <v>375</v>
      </c>
      <c r="I82" s="313" t="s">
        <v>376</v>
      </c>
      <c r="J82" s="313">
        <v>12</v>
      </c>
      <c r="K82" s="313" t="s">
        <v>363</v>
      </c>
      <c r="L82" s="313" t="s">
        <v>363</v>
      </c>
      <c r="M82" s="313" t="s">
        <v>363</v>
      </c>
      <c r="N82" s="313" t="s">
        <v>364</v>
      </c>
      <c r="O82" s="313" t="s">
        <v>365</v>
      </c>
      <c r="P82" s="60" t="s">
        <v>377</v>
      </c>
      <c r="Q82" s="313"/>
    </row>
    <row r="83" ht="27" customHeight="1" spans="1:17">
      <c r="A83" s="309" t="s">
        <v>378</v>
      </c>
      <c r="B83" s="311"/>
      <c r="C83" s="316"/>
      <c r="D83" s="313"/>
      <c r="E83" s="313" t="s">
        <v>379</v>
      </c>
      <c r="F83" s="313" t="s">
        <v>380</v>
      </c>
      <c r="G83" s="313" t="s">
        <v>381</v>
      </c>
      <c r="H83" s="313" t="s">
        <v>382</v>
      </c>
      <c r="I83" s="313" t="s">
        <v>376</v>
      </c>
      <c r="J83" s="313">
        <v>12</v>
      </c>
      <c r="K83" s="313" t="s">
        <v>363</v>
      </c>
      <c r="L83" s="313" t="s">
        <v>363</v>
      </c>
      <c r="M83" s="313" t="s">
        <v>363</v>
      </c>
      <c r="N83" s="313" t="s">
        <v>364</v>
      </c>
      <c r="O83" s="313" t="s">
        <v>365</v>
      </c>
      <c r="P83" s="60" t="s">
        <v>377</v>
      </c>
      <c r="Q83" s="313"/>
    </row>
    <row r="84" ht="27" customHeight="1" spans="1:17">
      <c r="A84" s="309" t="s">
        <v>383</v>
      </c>
      <c r="B84" s="311"/>
      <c r="C84" s="316"/>
      <c r="D84" s="313"/>
      <c r="E84" s="313"/>
      <c r="F84" s="313"/>
      <c r="G84" s="313" t="s">
        <v>384</v>
      </c>
      <c r="H84" s="313" t="s">
        <v>385</v>
      </c>
      <c r="I84" s="313" t="s">
        <v>376</v>
      </c>
      <c r="J84" s="313">
        <v>12</v>
      </c>
      <c r="K84" s="313" t="s">
        <v>363</v>
      </c>
      <c r="L84" s="313" t="s">
        <v>363</v>
      </c>
      <c r="M84" s="313" t="s">
        <v>363</v>
      </c>
      <c r="N84" s="313" t="s">
        <v>364</v>
      </c>
      <c r="O84" s="313" t="s">
        <v>365</v>
      </c>
      <c r="P84" s="60" t="s">
        <v>377</v>
      </c>
      <c r="Q84" s="313"/>
    </row>
    <row r="85" ht="27" customHeight="1" spans="1:17">
      <c r="A85" s="309" t="s">
        <v>386</v>
      </c>
      <c r="B85" s="311"/>
      <c r="C85" s="316"/>
      <c r="D85" s="313"/>
      <c r="E85" s="313"/>
      <c r="F85" s="313"/>
      <c r="G85" s="313" t="s">
        <v>387</v>
      </c>
      <c r="H85" s="313" t="s">
        <v>388</v>
      </c>
      <c r="I85" s="313" t="s">
        <v>376</v>
      </c>
      <c r="J85" s="313">
        <v>12</v>
      </c>
      <c r="K85" s="313" t="s">
        <v>363</v>
      </c>
      <c r="L85" s="313" t="s">
        <v>363</v>
      </c>
      <c r="M85" s="313" t="s">
        <v>363</v>
      </c>
      <c r="N85" s="313" t="s">
        <v>364</v>
      </c>
      <c r="O85" s="313" t="s">
        <v>365</v>
      </c>
      <c r="P85" s="60" t="s">
        <v>377</v>
      </c>
      <c r="Q85" s="313"/>
    </row>
    <row r="86" ht="27" customHeight="1" spans="1:17">
      <c r="A86" s="309" t="s">
        <v>389</v>
      </c>
      <c r="B86" s="311"/>
      <c r="C86" s="316"/>
      <c r="D86" s="313"/>
      <c r="E86" s="313" t="s">
        <v>390</v>
      </c>
      <c r="F86" s="313" t="s">
        <v>391</v>
      </c>
      <c r="G86" s="313" t="s">
        <v>392</v>
      </c>
      <c r="H86" s="313" t="s">
        <v>393</v>
      </c>
      <c r="I86" s="313" t="s">
        <v>376</v>
      </c>
      <c r="J86" s="313">
        <v>12</v>
      </c>
      <c r="K86" s="313" t="s">
        <v>363</v>
      </c>
      <c r="L86" s="313" t="s">
        <v>363</v>
      </c>
      <c r="M86" s="313" t="s">
        <v>363</v>
      </c>
      <c r="N86" s="313" t="s">
        <v>364</v>
      </c>
      <c r="O86" s="313" t="s">
        <v>365</v>
      </c>
      <c r="P86" s="60" t="s">
        <v>377</v>
      </c>
      <c r="Q86" s="313"/>
    </row>
    <row r="87" ht="27" customHeight="1" spans="1:17">
      <c r="A87" s="309" t="s">
        <v>394</v>
      </c>
      <c r="B87" s="311"/>
      <c r="C87" s="316"/>
      <c r="D87" s="313"/>
      <c r="E87" s="313" t="s">
        <v>395</v>
      </c>
      <c r="F87" s="313" t="s">
        <v>396</v>
      </c>
      <c r="G87" s="313" t="s">
        <v>397</v>
      </c>
      <c r="H87" s="313" t="s">
        <v>398</v>
      </c>
      <c r="I87" s="313" t="s">
        <v>376</v>
      </c>
      <c r="J87" s="313">
        <v>12</v>
      </c>
      <c r="K87" s="313" t="s">
        <v>363</v>
      </c>
      <c r="L87" s="313" t="s">
        <v>363</v>
      </c>
      <c r="M87" s="313" t="s">
        <v>363</v>
      </c>
      <c r="N87" s="313" t="s">
        <v>364</v>
      </c>
      <c r="O87" s="313" t="s">
        <v>365</v>
      </c>
      <c r="P87" s="60" t="s">
        <v>377</v>
      </c>
      <c r="Q87" s="313"/>
    </row>
    <row r="88" ht="27" customHeight="1" spans="1:17">
      <c r="A88" s="309" t="s">
        <v>399</v>
      </c>
      <c r="B88" s="311"/>
      <c r="C88" s="316"/>
      <c r="D88" s="313"/>
      <c r="E88" s="313" t="s">
        <v>400</v>
      </c>
      <c r="F88" s="313" t="s">
        <v>391</v>
      </c>
      <c r="G88" s="313" t="s">
        <v>401</v>
      </c>
      <c r="H88" s="313" t="s">
        <v>402</v>
      </c>
      <c r="I88" s="313" t="s">
        <v>403</v>
      </c>
      <c r="J88" s="313">
        <v>12</v>
      </c>
      <c r="K88" s="313" t="s">
        <v>363</v>
      </c>
      <c r="L88" s="313" t="s">
        <v>363</v>
      </c>
      <c r="M88" s="313" t="s">
        <v>363</v>
      </c>
      <c r="N88" s="313" t="s">
        <v>364</v>
      </c>
      <c r="O88" s="313" t="s">
        <v>365</v>
      </c>
      <c r="P88" s="60" t="s">
        <v>404</v>
      </c>
      <c r="Q88" s="313"/>
    </row>
    <row r="89" ht="27" customHeight="1" spans="1:17">
      <c r="A89" s="309" t="s">
        <v>405</v>
      </c>
      <c r="B89" s="311"/>
      <c r="C89" s="316"/>
      <c r="D89" s="313" t="s">
        <v>406</v>
      </c>
      <c r="E89" s="313" t="s">
        <v>407</v>
      </c>
      <c r="F89" s="313" t="s">
        <v>408</v>
      </c>
      <c r="G89" s="313" t="s">
        <v>409</v>
      </c>
      <c r="H89" s="313" t="s">
        <v>410</v>
      </c>
      <c r="I89" s="313" t="s">
        <v>376</v>
      </c>
      <c r="J89" s="313">
        <v>12</v>
      </c>
      <c r="K89" s="313" t="s">
        <v>363</v>
      </c>
      <c r="L89" s="313" t="s">
        <v>363</v>
      </c>
      <c r="M89" s="313" t="s">
        <v>363</v>
      </c>
      <c r="N89" s="313" t="s">
        <v>364</v>
      </c>
      <c r="O89" s="313" t="s">
        <v>365</v>
      </c>
      <c r="P89" s="60" t="s">
        <v>377</v>
      </c>
      <c r="Q89" s="313"/>
    </row>
    <row r="90" ht="27" customHeight="1" spans="1:17">
      <c r="A90" s="309" t="s">
        <v>411</v>
      </c>
      <c r="B90" s="311"/>
      <c r="C90" s="312" t="s">
        <v>412</v>
      </c>
      <c r="D90" s="313" t="s">
        <v>413</v>
      </c>
      <c r="E90" s="313" t="s">
        <v>414</v>
      </c>
      <c r="F90" s="313" t="s">
        <v>415</v>
      </c>
      <c r="G90" s="313" t="s">
        <v>416</v>
      </c>
      <c r="H90" s="313" t="s">
        <v>417</v>
      </c>
      <c r="I90" s="36">
        <v>1.3</v>
      </c>
      <c r="J90" s="68">
        <v>6</v>
      </c>
      <c r="K90" s="68">
        <v>0</v>
      </c>
      <c r="L90" s="68">
        <v>1</v>
      </c>
      <c r="M90" s="68">
        <v>0</v>
      </c>
      <c r="N90" s="68">
        <v>6</v>
      </c>
      <c r="O90" s="36">
        <v>1000</v>
      </c>
      <c r="P90" s="60">
        <v>0</v>
      </c>
      <c r="Q90" s="34" t="s">
        <v>418</v>
      </c>
    </row>
  </sheetData>
  <mergeCells count="85">
    <mergeCell ref="A1:Q1"/>
    <mergeCell ref="A2:Q2"/>
    <mergeCell ref="A4:B4"/>
    <mergeCell ref="A5:B5"/>
    <mergeCell ref="A28:B28"/>
    <mergeCell ref="A30:B30"/>
    <mergeCell ref="A33:B33"/>
    <mergeCell ref="A36:B36"/>
    <mergeCell ref="A62:B62"/>
    <mergeCell ref="A68:B68"/>
    <mergeCell ref="B6:B27"/>
    <mergeCell ref="B31:B32"/>
    <mergeCell ref="B34:B35"/>
    <mergeCell ref="B37:B61"/>
    <mergeCell ref="B63:B67"/>
    <mergeCell ref="B69:B90"/>
    <mergeCell ref="C6:C9"/>
    <mergeCell ref="C11:C12"/>
    <mergeCell ref="C14:C22"/>
    <mergeCell ref="C23:C27"/>
    <mergeCell ref="C34:C35"/>
    <mergeCell ref="C37:C44"/>
    <mergeCell ref="C45:C48"/>
    <mergeCell ref="C50:C59"/>
    <mergeCell ref="C60:C61"/>
    <mergeCell ref="C66:C67"/>
    <mergeCell ref="C69:C76"/>
    <mergeCell ref="C77:C79"/>
    <mergeCell ref="C80:C89"/>
    <mergeCell ref="D7:D8"/>
    <mergeCell ref="D11:D12"/>
    <mergeCell ref="D14:D15"/>
    <mergeCell ref="D16:D22"/>
    <mergeCell ref="D23:D24"/>
    <mergeCell ref="D26:D27"/>
    <mergeCell ref="D34:D35"/>
    <mergeCell ref="D37:D42"/>
    <mergeCell ref="D43:D44"/>
    <mergeCell ref="D46:D48"/>
    <mergeCell ref="D50:D54"/>
    <mergeCell ref="D57:D58"/>
    <mergeCell ref="D60:D61"/>
    <mergeCell ref="D69:D70"/>
    <mergeCell ref="D71:D72"/>
    <mergeCell ref="D73:D76"/>
    <mergeCell ref="D78:D79"/>
    <mergeCell ref="D80:D88"/>
    <mergeCell ref="E11:E12"/>
    <mergeCell ref="E17:E18"/>
    <mergeCell ref="E19:E20"/>
    <mergeCell ref="E21:E22"/>
    <mergeCell ref="E23:E24"/>
    <mergeCell ref="E26:E27"/>
    <mergeCell ref="E34:E35"/>
    <mergeCell ref="E40:E41"/>
    <mergeCell ref="E52:E54"/>
    <mergeCell ref="E57:E58"/>
    <mergeCell ref="E60:E61"/>
    <mergeCell ref="E69:E70"/>
    <mergeCell ref="E71:E72"/>
    <mergeCell ref="E73:E76"/>
    <mergeCell ref="E80:E82"/>
    <mergeCell ref="E83:E85"/>
    <mergeCell ref="F11:F12"/>
    <mergeCell ref="F26:F27"/>
    <mergeCell ref="F34:F35"/>
    <mergeCell ref="F40:F41"/>
    <mergeCell ref="F52:F53"/>
    <mergeCell ref="F57:F58"/>
    <mergeCell ref="F69:F70"/>
    <mergeCell ref="F71:F72"/>
    <mergeCell ref="F73:F76"/>
    <mergeCell ref="F80:F82"/>
    <mergeCell ref="F83:F85"/>
    <mergeCell ref="G34:G35"/>
    <mergeCell ref="G40:G41"/>
    <mergeCell ref="G52:G53"/>
    <mergeCell ref="G57:G58"/>
    <mergeCell ref="G71:G72"/>
    <mergeCell ref="G73:G74"/>
    <mergeCell ref="G75:G76"/>
    <mergeCell ref="Q69:Q70"/>
    <mergeCell ref="Q71:Q72"/>
    <mergeCell ref="Q73:Q74"/>
    <mergeCell ref="Q75:Q76"/>
  </mergeCells>
  <printOptions horizontalCentered="1"/>
  <pageMargins left="0" right="0.156944444444444" top="0.472222222222222" bottom="0.236111111111111" header="0" footer="0.156944444444444"/>
  <pageSetup paperSize="8" scale="75" orientation="landscape" horizontalDpi="600" verticalDpi="600"/>
  <headerFooter alignWithMargins="0"/>
  <rowBreaks count="1" manualBreakCount="1">
    <brk id="58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4"/>
  <sheetViews>
    <sheetView view="pageBreakPreview" zoomScaleNormal="115" zoomScaleSheetLayoutView="100" workbookViewId="0">
      <pane ySplit="3" topLeftCell="A10" activePane="bottomLeft" state="frozen"/>
      <selection/>
      <selection pane="bottomLeft" activeCell="P3" sqref="P3"/>
    </sheetView>
  </sheetViews>
  <sheetFormatPr defaultColWidth="9" defaultRowHeight="14.25"/>
  <cols>
    <col min="1" max="1" width="6.375" style="137" customWidth="1"/>
    <col min="2" max="2" width="8.625" style="138" customWidth="1"/>
    <col min="3" max="3" width="10.125" style="3" customWidth="1"/>
    <col min="4" max="4" width="8.75" style="3" customWidth="1"/>
    <col min="5" max="5" width="10" style="3" customWidth="1"/>
    <col min="6" max="6" width="13" style="3" customWidth="1"/>
    <col min="7" max="7" width="12.75" style="139" customWidth="1"/>
    <col min="8" max="8" width="8.75" style="139" customWidth="1"/>
    <col min="9" max="12" width="10" style="139" customWidth="1"/>
    <col min="13" max="13" width="10" style="3" customWidth="1"/>
    <col min="14" max="14" width="9.625" style="139" customWidth="1"/>
    <col min="15" max="15" width="20.75" style="140" customWidth="1"/>
    <col min="16" max="16" width="6.625" style="139" customWidth="1"/>
    <col min="17" max="16384" width="9" style="139"/>
  </cols>
  <sheetData>
    <row r="1" ht="20.25" spans="1:15">
      <c r="A1" s="141" t="s">
        <v>419</v>
      </c>
      <c r="B1" s="142"/>
      <c r="C1" s="142"/>
      <c r="D1" s="143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</row>
    <row r="2" ht="51" customHeight="1" spans="1:15">
      <c r="A2" s="145" t="s">
        <v>420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="3" customFormat="1" ht="51" customHeight="1" spans="1: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421</v>
      </c>
      <c r="I3" s="98" t="s">
        <v>11</v>
      </c>
      <c r="J3" s="98" t="s">
        <v>12</v>
      </c>
      <c r="K3" s="98" t="s">
        <v>13</v>
      </c>
      <c r="L3" s="98" t="s">
        <v>14</v>
      </c>
      <c r="M3" s="98" t="s">
        <v>15</v>
      </c>
      <c r="N3" s="15" t="s">
        <v>422</v>
      </c>
      <c r="O3" s="15" t="s">
        <v>18</v>
      </c>
    </row>
    <row r="4" s="135" customFormat="1" ht="51" customHeight="1" spans="1:16">
      <c r="A4" s="146" t="s">
        <v>19</v>
      </c>
      <c r="B4" s="146"/>
      <c r="C4" s="147">
        <f t="shared" ref="C4:H4" si="0">SUM(C5+C22+C24+C27+C29+C53+C59)</f>
        <v>23</v>
      </c>
      <c r="D4" s="147">
        <f t="shared" si="0"/>
        <v>39</v>
      </c>
      <c r="E4" s="147">
        <f t="shared" si="0"/>
        <v>58</v>
      </c>
      <c r="F4" s="147">
        <f t="shared" si="0"/>
        <v>63</v>
      </c>
      <c r="G4" s="147">
        <f t="shared" si="0"/>
        <v>72</v>
      </c>
      <c r="H4" s="146">
        <f t="shared" si="0"/>
        <v>59</v>
      </c>
      <c r="I4" s="192"/>
      <c r="J4" s="192"/>
      <c r="K4" s="192"/>
      <c r="L4" s="192"/>
      <c r="M4" s="192"/>
      <c r="N4" s="146">
        <f>SUM(N5+N22+N24+N27+N29+N53+N59)</f>
        <v>188100</v>
      </c>
      <c r="O4" s="193"/>
      <c r="P4" s="194"/>
    </row>
    <row r="5" s="136" customFormat="1" ht="33" customHeight="1" spans="1:16">
      <c r="A5" s="19" t="s">
        <v>268</v>
      </c>
      <c r="B5" s="148"/>
      <c r="C5" s="149">
        <v>6</v>
      </c>
      <c r="D5" s="149">
        <v>11</v>
      </c>
      <c r="E5" s="149">
        <v>16</v>
      </c>
      <c r="F5" s="149">
        <v>20</v>
      </c>
      <c r="G5" s="149">
        <v>22</v>
      </c>
      <c r="H5" s="19">
        <v>16</v>
      </c>
      <c r="I5" s="149"/>
      <c r="J5" s="149"/>
      <c r="K5" s="149"/>
      <c r="L5" s="149"/>
      <c r="M5" s="149"/>
      <c r="N5" s="19">
        <f>SUM(N6:N21)</f>
        <v>52500</v>
      </c>
      <c r="O5" s="19"/>
      <c r="P5" s="195"/>
    </row>
    <row r="6" s="3" customFormat="1" ht="27" customHeight="1" spans="1:16">
      <c r="A6" s="150">
        <v>1</v>
      </c>
      <c r="B6" s="151" t="s">
        <v>21</v>
      </c>
      <c r="C6" s="152" t="s">
        <v>22</v>
      </c>
      <c r="D6" s="152" t="s">
        <v>23</v>
      </c>
      <c r="E6" s="26" t="s">
        <v>24</v>
      </c>
      <c r="F6" s="26" t="s">
        <v>25</v>
      </c>
      <c r="G6" s="26" t="s">
        <v>423</v>
      </c>
      <c r="H6" s="26" t="s">
        <v>424</v>
      </c>
      <c r="I6" s="25">
        <v>11</v>
      </c>
      <c r="J6" s="25">
        <v>0</v>
      </c>
      <c r="K6" s="25">
        <v>0</v>
      </c>
      <c r="L6" s="25">
        <v>0</v>
      </c>
      <c r="M6" s="25">
        <f t="shared" ref="M6:M21" si="1">I6-3*J6-6*K6-6*L6</f>
        <v>11</v>
      </c>
      <c r="N6" s="196">
        <f t="shared" ref="N6:N21" si="2">M6*300</f>
        <v>3300</v>
      </c>
      <c r="O6" s="112" t="s">
        <v>28</v>
      </c>
      <c r="P6" s="139"/>
    </row>
    <row r="7" s="3" customFormat="1" ht="27" customHeight="1" spans="1:16">
      <c r="A7" s="150">
        <v>2</v>
      </c>
      <c r="B7" s="153"/>
      <c r="C7" s="154"/>
      <c r="D7" s="25" t="s">
        <v>29</v>
      </c>
      <c r="E7" s="26" t="s">
        <v>425</v>
      </c>
      <c r="F7" s="26" t="s">
        <v>31</v>
      </c>
      <c r="G7" s="26" t="s">
        <v>426</v>
      </c>
      <c r="H7" s="26" t="s">
        <v>427</v>
      </c>
      <c r="I7" s="25">
        <v>12</v>
      </c>
      <c r="J7" s="25">
        <v>0</v>
      </c>
      <c r="K7" s="25">
        <v>0</v>
      </c>
      <c r="L7" s="25">
        <v>0</v>
      </c>
      <c r="M7" s="25">
        <f t="shared" si="1"/>
        <v>12</v>
      </c>
      <c r="N7" s="196">
        <f t="shared" si="2"/>
        <v>3600</v>
      </c>
      <c r="O7" s="197"/>
      <c r="P7" s="139"/>
    </row>
    <row r="8" s="3" customFormat="1" ht="27" customHeight="1" spans="1:16">
      <c r="A8" s="150">
        <v>3</v>
      </c>
      <c r="B8" s="153"/>
      <c r="C8" s="154"/>
      <c r="D8" s="25"/>
      <c r="E8" s="26" t="s">
        <v>34</v>
      </c>
      <c r="F8" s="26" t="s">
        <v>35</v>
      </c>
      <c r="G8" s="26" t="s">
        <v>428</v>
      </c>
      <c r="H8" s="26" t="s">
        <v>429</v>
      </c>
      <c r="I8" s="25">
        <v>12</v>
      </c>
      <c r="J8" s="25">
        <v>0</v>
      </c>
      <c r="K8" s="25">
        <v>0</v>
      </c>
      <c r="L8" s="25">
        <v>0</v>
      </c>
      <c r="M8" s="25">
        <f t="shared" si="1"/>
        <v>12</v>
      </c>
      <c r="N8" s="196">
        <f t="shared" si="2"/>
        <v>3600</v>
      </c>
      <c r="O8" s="197"/>
      <c r="P8" s="139"/>
    </row>
    <row r="9" s="3" customFormat="1" ht="27" customHeight="1" spans="1:16">
      <c r="A9" s="150">
        <v>4</v>
      </c>
      <c r="B9" s="153"/>
      <c r="C9" s="155"/>
      <c r="D9" s="25" t="s">
        <v>38</v>
      </c>
      <c r="E9" s="26" t="s">
        <v>39</v>
      </c>
      <c r="F9" s="26" t="s">
        <v>40</v>
      </c>
      <c r="G9" s="26" t="s">
        <v>430</v>
      </c>
      <c r="H9" s="26" t="s">
        <v>431</v>
      </c>
      <c r="I9" s="25">
        <v>11</v>
      </c>
      <c r="J9" s="25">
        <v>0</v>
      </c>
      <c r="K9" s="25">
        <v>0</v>
      </c>
      <c r="L9" s="25">
        <v>0</v>
      </c>
      <c r="M9" s="25">
        <f t="shared" si="1"/>
        <v>11</v>
      </c>
      <c r="N9" s="196">
        <f t="shared" si="2"/>
        <v>3300</v>
      </c>
      <c r="O9" s="112" t="s">
        <v>43</v>
      </c>
      <c r="P9" s="139"/>
    </row>
    <row r="10" s="3" customFormat="1" ht="27" customHeight="1" spans="1:16">
      <c r="A10" s="150">
        <v>5</v>
      </c>
      <c r="B10" s="153"/>
      <c r="C10" s="25" t="s">
        <v>44</v>
      </c>
      <c r="D10" s="156" t="s">
        <v>45</v>
      </c>
      <c r="E10" s="156" t="s">
        <v>46</v>
      </c>
      <c r="F10" s="157" t="s">
        <v>47</v>
      </c>
      <c r="G10" s="157" t="s">
        <v>432</v>
      </c>
      <c r="H10" s="156" t="s">
        <v>433</v>
      </c>
      <c r="I10" s="25">
        <v>12</v>
      </c>
      <c r="J10" s="25">
        <v>0</v>
      </c>
      <c r="K10" s="25">
        <v>0</v>
      </c>
      <c r="L10" s="25">
        <v>0</v>
      </c>
      <c r="M10" s="25">
        <f t="shared" si="1"/>
        <v>12</v>
      </c>
      <c r="N10" s="196">
        <f t="shared" si="2"/>
        <v>3600</v>
      </c>
      <c r="O10" s="197"/>
      <c r="P10" s="139"/>
    </row>
    <row r="11" s="3" customFormat="1" ht="27" customHeight="1" spans="1:16">
      <c r="A11" s="150">
        <v>6</v>
      </c>
      <c r="B11" s="153"/>
      <c r="C11" s="34" t="s">
        <v>50</v>
      </c>
      <c r="D11" s="34" t="s">
        <v>51</v>
      </c>
      <c r="E11" s="34" t="s">
        <v>52</v>
      </c>
      <c r="F11" s="157" t="s">
        <v>53</v>
      </c>
      <c r="G11" s="34" t="s">
        <v>434</v>
      </c>
      <c r="H11" s="34" t="s">
        <v>435</v>
      </c>
      <c r="I11" s="25">
        <v>11</v>
      </c>
      <c r="J11" s="25">
        <v>0</v>
      </c>
      <c r="K11" s="25">
        <v>0</v>
      </c>
      <c r="L11" s="25">
        <v>0</v>
      </c>
      <c r="M11" s="25">
        <f t="shared" si="1"/>
        <v>11</v>
      </c>
      <c r="N11" s="198">
        <f t="shared" si="2"/>
        <v>3300</v>
      </c>
      <c r="O11" s="112" t="s">
        <v>58</v>
      </c>
      <c r="P11" s="139"/>
    </row>
    <row r="12" s="3" customFormat="1" ht="27" customHeight="1" spans="1:16">
      <c r="A12" s="150">
        <v>7</v>
      </c>
      <c r="B12" s="153"/>
      <c r="C12" s="34" t="s">
        <v>59</v>
      </c>
      <c r="D12" s="34" t="s">
        <v>60</v>
      </c>
      <c r="E12" s="34" t="s">
        <v>61</v>
      </c>
      <c r="F12" s="34" t="s">
        <v>62</v>
      </c>
      <c r="G12" s="34" t="s">
        <v>436</v>
      </c>
      <c r="H12" s="34" t="s">
        <v>437</v>
      </c>
      <c r="I12" s="25">
        <v>12</v>
      </c>
      <c r="J12" s="25">
        <v>0</v>
      </c>
      <c r="K12" s="25">
        <v>0</v>
      </c>
      <c r="L12" s="25">
        <v>0</v>
      </c>
      <c r="M12" s="25">
        <f t="shared" si="1"/>
        <v>12</v>
      </c>
      <c r="N12" s="198">
        <f t="shared" si="2"/>
        <v>3600</v>
      </c>
      <c r="O12" s="197"/>
      <c r="P12" s="139"/>
    </row>
    <row r="13" s="3" customFormat="1" ht="27" customHeight="1" spans="1:16">
      <c r="A13" s="150">
        <v>8</v>
      </c>
      <c r="B13" s="153"/>
      <c r="C13" s="36" t="s">
        <v>65</v>
      </c>
      <c r="D13" s="36" t="s">
        <v>66</v>
      </c>
      <c r="E13" s="36" t="s">
        <v>438</v>
      </c>
      <c r="F13" s="36" t="s">
        <v>439</v>
      </c>
      <c r="G13" s="37" t="s">
        <v>440</v>
      </c>
      <c r="H13" s="36" t="s">
        <v>441</v>
      </c>
      <c r="I13" s="55">
        <v>10</v>
      </c>
      <c r="J13" s="25">
        <v>0</v>
      </c>
      <c r="K13" s="25">
        <v>0</v>
      </c>
      <c r="L13" s="25">
        <v>0</v>
      </c>
      <c r="M13" s="55">
        <f t="shared" si="1"/>
        <v>10</v>
      </c>
      <c r="N13" s="199">
        <f t="shared" si="2"/>
        <v>3000</v>
      </c>
      <c r="O13" s="112" t="s">
        <v>71</v>
      </c>
      <c r="P13" s="139"/>
    </row>
    <row r="14" s="3" customFormat="1" ht="27" customHeight="1" spans="1:16">
      <c r="A14" s="150">
        <v>9</v>
      </c>
      <c r="B14" s="153"/>
      <c r="C14" s="36"/>
      <c r="D14" s="36"/>
      <c r="E14" s="36" t="s">
        <v>442</v>
      </c>
      <c r="F14" s="36" t="s">
        <v>73</v>
      </c>
      <c r="G14" s="36" t="s">
        <v>443</v>
      </c>
      <c r="H14" s="36" t="s">
        <v>444</v>
      </c>
      <c r="I14" s="55">
        <v>12</v>
      </c>
      <c r="J14" s="25">
        <v>0</v>
      </c>
      <c r="K14" s="25">
        <v>0</v>
      </c>
      <c r="L14" s="25">
        <v>0</v>
      </c>
      <c r="M14" s="55">
        <f t="shared" si="1"/>
        <v>12</v>
      </c>
      <c r="N14" s="199">
        <f t="shared" si="2"/>
        <v>3600</v>
      </c>
      <c r="O14" s="112"/>
      <c r="P14" s="139"/>
    </row>
    <row r="15" s="3" customFormat="1" ht="27" customHeight="1" spans="1:16">
      <c r="A15" s="150">
        <v>10</v>
      </c>
      <c r="B15" s="153"/>
      <c r="C15" s="36"/>
      <c r="D15" s="36" t="s">
        <v>76</v>
      </c>
      <c r="E15" s="39" t="s">
        <v>77</v>
      </c>
      <c r="F15" s="39" t="s">
        <v>78</v>
      </c>
      <c r="G15" s="39" t="s">
        <v>79</v>
      </c>
      <c r="H15" s="36" t="s">
        <v>445</v>
      </c>
      <c r="I15" s="55">
        <v>10</v>
      </c>
      <c r="J15" s="25">
        <v>0</v>
      </c>
      <c r="K15" s="25">
        <v>0</v>
      </c>
      <c r="L15" s="25">
        <v>0</v>
      </c>
      <c r="M15" s="55">
        <f t="shared" si="1"/>
        <v>10</v>
      </c>
      <c r="N15" s="199">
        <f t="shared" si="2"/>
        <v>3000</v>
      </c>
      <c r="O15" s="112" t="s">
        <v>71</v>
      </c>
      <c r="P15" s="139"/>
    </row>
    <row r="16" s="3" customFormat="1" ht="27" customHeight="1" spans="1:16">
      <c r="A16" s="150">
        <v>11</v>
      </c>
      <c r="B16" s="153"/>
      <c r="C16" s="36"/>
      <c r="D16" s="36"/>
      <c r="E16" s="36" t="s">
        <v>81</v>
      </c>
      <c r="F16" s="35" t="s">
        <v>446</v>
      </c>
      <c r="G16" s="36" t="s">
        <v>447</v>
      </c>
      <c r="H16" s="36" t="s">
        <v>448</v>
      </c>
      <c r="I16" s="55">
        <v>10</v>
      </c>
      <c r="J16" s="25">
        <v>0</v>
      </c>
      <c r="K16" s="25">
        <v>0</v>
      </c>
      <c r="L16" s="25">
        <v>0</v>
      </c>
      <c r="M16" s="55">
        <f t="shared" si="1"/>
        <v>10</v>
      </c>
      <c r="N16" s="199">
        <f t="shared" si="2"/>
        <v>3000</v>
      </c>
      <c r="O16" s="112" t="s">
        <v>71</v>
      </c>
      <c r="P16" s="139"/>
    </row>
    <row r="17" s="3" customFormat="1" ht="27" customHeight="1" spans="1:16">
      <c r="A17" s="150">
        <v>12</v>
      </c>
      <c r="B17" s="153"/>
      <c r="C17" s="36"/>
      <c r="D17" s="36"/>
      <c r="E17" s="36" t="s">
        <v>88</v>
      </c>
      <c r="F17" s="36" t="s">
        <v>449</v>
      </c>
      <c r="G17" s="36" t="s">
        <v>450</v>
      </c>
      <c r="H17" s="36" t="s">
        <v>451</v>
      </c>
      <c r="I17" s="55">
        <v>10</v>
      </c>
      <c r="J17" s="25">
        <v>0</v>
      </c>
      <c r="K17" s="25">
        <v>0</v>
      </c>
      <c r="L17" s="25">
        <v>0</v>
      </c>
      <c r="M17" s="55">
        <f t="shared" si="1"/>
        <v>10</v>
      </c>
      <c r="N17" s="199">
        <f t="shared" si="2"/>
        <v>3000</v>
      </c>
      <c r="O17" s="112" t="s">
        <v>71</v>
      </c>
      <c r="P17" s="139"/>
    </row>
    <row r="18" s="3" customFormat="1" ht="27" customHeight="1" spans="1:16">
      <c r="A18" s="150">
        <v>13</v>
      </c>
      <c r="B18" s="153"/>
      <c r="C18" s="36"/>
      <c r="D18" s="36"/>
      <c r="E18" s="36" t="s">
        <v>95</v>
      </c>
      <c r="F18" s="36" t="s">
        <v>452</v>
      </c>
      <c r="G18" s="36" t="s">
        <v>453</v>
      </c>
      <c r="H18" s="39" t="s">
        <v>454</v>
      </c>
      <c r="I18" s="55">
        <v>10</v>
      </c>
      <c r="J18" s="25">
        <v>0</v>
      </c>
      <c r="K18" s="25">
        <v>0</v>
      </c>
      <c r="L18" s="25">
        <v>0</v>
      </c>
      <c r="M18" s="55">
        <f t="shared" si="1"/>
        <v>10</v>
      </c>
      <c r="N18" s="199">
        <f t="shared" si="2"/>
        <v>3000</v>
      </c>
      <c r="O18" s="112" t="s">
        <v>71</v>
      </c>
      <c r="P18" s="139"/>
    </row>
    <row r="19" s="3" customFormat="1" ht="27" customHeight="1" spans="1:16">
      <c r="A19" s="150">
        <v>14</v>
      </c>
      <c r="B19" s="153"/>
      <c r="C19" s="158" t="s">
        <v>102</v>
      </c>
      <c r="D19" s="36" t="s">
        <v>103</v>
      </c>
      <c r="E19" s="36" t="s">
        <v>104</v>
      </c>
      <c r="F19" s="36" t="s">
        <v>455</v>
      </c>
      <c r="G19" s="36" t="s">
        <v>456</v>
      </c>
      <c r="H19" s="36" t="s">
        <v>457</v>
      </c>
      <c r="I19" s="55">
        <v>8</v>
      </c>
      <c r="J19" s="25">
        <v>0</v>
      </c>
      <c r="K19" s="25">
        <v>0</v>
      </c>
      <c r="L19" s="25">
        <v>0</v>
      </c>
      <c r="M19" s="55">
        <f t="shared" si="1"/>
        <v>8</v>
      </c>
      <c r="N19" s="199">
        <f t="shared" si="2"/>
        <v>2400</v>
      </c>
      <c r="O19" s="112" t="s">
        <v>458</v>
      </c>
      <c r="P19" s="139"/>
    </row>
    <row r="20" s="3" customFormat="1" ht="27" customHeight="1" spans="1:16">
      <c r="A20" s="150">
        <v>15</v>
      </c>
      <c r="B20" s="153"/>
      <c r="C20" s="159"/>
      <c r="D20" s="158" t="s">
        <v>113</v>
      </c>
      <c r="E20" s="44" t="s">
        <v>114</v>
      </c>
      <c r="F20" s="44" t="s">
        <v>459</v>
      </c>
      <c r="G20" s="44" t="s">
        <v>460</v>
      </c>
      <c r="H20" s="44" t="s">
        <v>461</v>
      </c>
      <c r="I20" s="55">
        <v>12</v>
      </c>
      <c r="J20" s="25">
        <v>0</v>
      </c>
      <c r="K20" s="25">
        <v>0</v>
      </c>
      <c r="L20" s="25">
        <v>0</v>
      </c>
      <c r="M20" s="55">
        <f t="shared" si="1"/>
        <v>12</v>
      </c>
      <c r="N20" s="199">
        <f t="shared" si="2"/>
        <v>3600</v>
      </c>
      <c r="O20" s="112"/>
      <c r="P20" s="139"/>
    </row>
    <row r="21" s="3" customFormat="1" ht="27" customHeight="1" spans="1:16">
      <c r="A21" s="150">
        <v>16</v>
      </c>
      <c r="B21" s="153"/>
      <c r="C21" s="159"/>
      <c r="D21" s="44" t="s">
        <v>118</v>
      </c>
      <c r="E21" s="44" t="s">
        <v>119</v>
      </c>
      <c r="F21" s="44" t="s">
        <v>120</v>
      </c>
      <c r="G21" s="44" t="s">
        <v>462</v>
      </c>
      <c r="H21" s="44" t="s">
        <v>463</v>
      </c>
      <c r="I21" s="55">
        <v>12</v>
      </c>
      <c r="J21" s="25">
        <v>0</v>
      </c>
      <c r="K21" s="25">
        <v>0</v>
      </c>
      <c r="L21" s="25">
        <v>0</v>
      </c>
      <c r="M21" s="55">
        <f t="shared" si="1"/>
        <v>12</v>
      </c>
      <c r="N21" s="199">
        <f t="shared" si="2"/>
        <v>3600</v>
      </c>
      <c r="O21" s="112"/>
      <c r="P21" s="139"/>
    </row>
    <row r="22" s="136" customFormat="1" ht="33" customHeight="1" spans="1:16">
      <c r="A22" s="19" t="s">
        <v>268</v>
      </c>
      <c r="B22" s="160"/>
      <c r="C22" s="149">
        <v>1</v>
      </c>
      <c r="D22" s="149">
        <v>1</v>
      </c>
      <c r="E22" s="149">
        <v>1</v>
      </c>
      <c r="F22" s="149">
        <v>1</v>
      </c>
      <c r="G22" s="149">
        <v>1</v>
      </c>
      <c r="H22" s="19">
        <v>1</v>
      </c>
      <c r="I22" s="149"/>
      <c r="J22" s="149"/>
      <c r="K22" s="149"/>
      <c r="L22" s="149"/>
      <c r="M22" s="149"/>
      <c r="N22" s="200">
        <v>3600</v>
      </c>
      <c r="O22" s="19"/>
      <c r="P22" s="195"/>
    </row>
    <row r="23" s="136" customFormat="1" ht="27" customHeight="1" spans="1:16">
      <c r="A23" s="150">
        <v>17</v>
      </c>
      <c r="B23" s="161" t="s">
        <v>125</v>
      </c>
      <c r="C23" s="162" t="s">
        <v>126</v>
      </c>
      <c r="D23" s="162" t="s">
        <v>127</v>
      </c>
      <c r="E23" s="162" t="s">
        <v>128</v>
      </c>
      <c r="F23" s="162" t="s">
        <v>129</v>
      </c>
      <c r="G23" s="162" t="s">
        <v>130</v>
      </c>
      <c r="H23" s="162" t="s">
        <v>464</v>
      </c>
      <c r="I23" s="114">
        <v>12</v>
      </c>
      <c r="J23" s="114">
        <v>0</v>
      </c>
      <c r="K23" s="114">
        <v>0</v>
      </c>
      <c r="L23" s="114">
        <v>0</v>
      </c>
      <c r="M23" s="114">
        <v>12</v>
      </c>
      <c r="N23" s="115">
        <v>3600</v>
      </c>
      <c r="O23" s="201"/>
      <c r="P23" s="139"/>
    </row>
    <row r="24" s="136" customFormat="1" ht="33" customHeight="1" spans="1:16">
      <c r="A24" s="19" t="s">
        <v>268</v>
      </c>
      <c r="B24" s="160"/>
      <c r="C24" s="149">
        <v>2</v>
      </c>
      <c r="D24" s="149">
        <v>2</v>
      </c>
      <c r="E24" s="149">
        <v>2</v>
      </c>
      <c r="F24" s="149">
        <v>2</v>
      </c>
      <c r="G24" s="149">
        <v>2</v>
      </c>
      <c r="H24" s="19">
        <v>2</v>
      </c>
      <c r="I24" s="149"/>
      <c r="J24" s="149"/>
      <c r="K24" s="149"/>
      <c r="L24" s="149"/>
      <c r="M24" s="149"/>
      <c r="N24" s="200">
        <v>5700</v>
      </c>
      <c r="O24" s="19"/>
      <c r="P24" s="195"/>
    </row>
    <row r="25" s="136" customFormat="1" ht="27" customHeight="1" spans="1:16">
      <c r="A25" s="150">
        <v>18</v>
      </c>
      <c r="B25" s="48" t="s">
        <v>132</v>
      </c>
      <c r="C25" s="49" t="s">
        <v>133</v>
      </c>
      <c r="D25" s="49" t="s">
        <v>134</v>
      </c>
      <c r="E25" s="49" t="s">
        <v>465</v>
      </c>
      <c r="F25" s="49" t="s">
        <v>136</v>
      </c>
      <c r="G25" s="163" t="s">
        <v>137</v>
      </c>
      <c r="H25" s="163" t="s">
        <v>466</v>
      </c>
      <c r="I25" s="202" t="s">
        <v>467</v>
      </c>
      <c r="J25" s="54">
        <v>0</v>
      </c>
      <c r="K25" s="54">
        <v>0</v>
      </c>
      <c r="L25" s="54">
        <v>0</v>
      </c>
      <c r="M25" s="54">
        <v>7</v>
      </c>
      <c r="N25" s="203">
        <v>2100</v>
      </c>
      <c r="O25" s="54" t="s">
        <v>139</v>
      </c>
      <c r="P25" s="139"/>
    </row>
    <row r="26" s="136" customFormat="1" ht="27" customHeight="1" spans="1:16">
      <c r="A26" s="150">
        <v>19</v>
      </c>
      <c r="B26" s="164"/>
      <c r="C26" s="49" t="s">
        <v>140</v>
      </c>
      <c r="D26" s="49" t="s">
        <v>141</v>
      </c>
      <c r="E26" s="49" t="s">
        <v>142</v>
      </c>
      <c r="F26" s="49" t="s">
        <v>143</v>
      </c>
      <c r="G26" s="163" t="s">
        <v>144</v>
      </c>
      <c r="H26" s="165" t="s">
        <v>468</v>
      </c>
      <c r="I26" s="202" t="s">
        <v>364</v>
      </c>
      <c r="J26" s="55">
        <v>0</v>
      </c>
      <c r="K26" s="54">
        <v>0</v>
      </c>
      <c r="L26" s="54">
        <v>0</v>
      </c>
      <c r="M26" s="55">
        <v>12</v>
      </c>
      <c r="N26" s="204">
        <v>3600</v>
      </c>
      <c r="O26" s="92"/>
      <c r="P26" s="139"/>
    </row>
    <row r="27" s="136" customFormat="1" ht="33" customHeight="1" spans="1:16">
      <c r="A27" s="19" t="s">
        <v>268</v>
      </c>
      <c r="B27" s="160"/>
      <c r="C27" s="149">
        <v>1</v>
      </c>
      <c r="D27" s="149">
        <v>1</v>
      </c>
      <c r="E27" s="149">
        <v>1</v>
      </c>
      <c r="F27" s="149">
        <v>1</v>
      </c>
      <c r="G27" s="149">
        <v>1</v>
      </c>
      <c r="H27" s="19">
        <v>1</v>
      </c>
      <c r="I27" s="149"/>
      <c r="J27" s="149"/>
      <c r="K27" s="149"/>
      <c r="L27" s="149"/>
      <c r="M27" s="149"/>
      <c r="N27" s="200">
        <v>3600</v>
      </c>
      <c r="O27" s="19"/>
      <c r="P27" s="195"/>
    </row>
    <row r="28" s="136" customFormat="1" ht="27" customHeight="1" spans="1:16">
      <c r="A28" s="150">
        <v>20</v>
      </c>
      <c r="B28" s="53" t="s">
        <v>146</v>
      </c>
      <c r="C28" s="54" t="s">
        <v>147</v>
      </c>
      <c r="D28" s="35" t="s">
        <v>148</v>
      </c>
      <c r="E28" s="55" t="s">
        <v>149</v>
      </c>
      <c r="F28" s="35" t="s">
        <v>150</v>
      </c>
      <c r="G28" s="54" t="s">
        <v>151</v>
      </c>
      <c r="H28" s="130" t="s">
        <v>469</v>
      </c>
      <c r="I28" s="54">
        <v>12</v>
      </c>
      <c r="J28" s="54">
        <v>0</v>
      </c>
      <c r="K28" s="54">
        <v>0</v>
      </c>
      <c r="L28" s="54">
        <v>0</v>
      </c>
      <c r="M28" s="54">
        <v>12</v>
      </c>
      <c r="N28" s="203">
        <v>3600</v>
      </c>
      <c r="O28" s="52" t="s">
        <v>470</v>
      </c>
      <c r="P28" s="205"/>
    </row>
    <row r="29" s="136" customFormat="1" ht="33" customHeight="1" spans="1:15">
      <c r="A29" s="166" t="s">
        <v>268</v>
      </c>
      <c r="B29" s="167"/>
      <c r="C29" s="168">
        <v>5</v>
      </c>
      <c r="D29" s="168">
        <v>11</v>
      </c>
      <c r="E29" s="168">
        <v>20</v>
      </c>
      <c r="F29" s="168">
        <v>22</v>
      </c>
      <c r="G29" s="168">
        <v>22</v>
      </c>
      <c r="H29" s="168">
        <v>21</v>
      </c>
      <c r="I29" s="168"/>
      <c r="J29" s="168"/>
      <c r="K29" s="168"/>
      <c r="L29" s="168"/>
      <c r="M29" s="168"/>
      <c r="N29" s="206">
        <f>SUM(N30:N52)</f>
        <v>71400</v>
      </c>
      <c r="O29" s="149"/>
    </row>
    <row r="30" s="3" customFormat="1" ht="27" customHeight="1" spans="1:15">
      <c r="A30" s="81">
        <v>21</v>
      </c>
      <c r="B30" s="169" t="s">
        <v>155</v>
      </c>
      <c r="C30" s="59" t="s">
        <v>471</v>
      </c>
      <c r="D30" s="59" t="s">
        <v>157</v>
      </c>
      <c r="E30" s="60" t="s">
        <v>158</v>
      </c>
      <c r="F30" s="60" t="s">
        <v>159</v>
      </c>
      <c r="G30" s="60" t="s">
        <v>472</v>
      </c>
      <c r="H30" s="60" t="s">
        <v>473</v>
      </c>
      <c r="I30" s="36">
        <v>12</v>
      </c>
      <c r="J30" s="36">
        <v>0</v>
      </c>
      <c r="K30" s="36">
        <v>0</v>
      </c>
      <c r="L30" s="36">
        <v>0</v>
      </c>
      <c r="M30" s="36">
        <f>I30-3*J30-6*K30-6*L30</f>
        <v>12</v>
      </c>
      <c r="N30" s="207">
        <f>300*M30</f>
        <v>3600</v>
      </c>
      <c r="O30" s="208"/>
    </row>
    <row r="31" s="3" customFormat="1" ht="27" customHeight="1" spans="1:15">
      <c r="A31" s="81">
        <v>22</v>
      </c>
      <c r="B31" s="170"/>
      <c r="C31" s="63"/>
      <c r="D31" s="63"/>
      <c r="E31" s="59" t="s">
        <v>162</v>
      </c>
      <c r="F31" s="59" t="s">
        <v>163</v>
      </c>
      <c r="G31" s="59" t="s">
        <v>474</v>
      </c>
      <c r="H31" s="60" t="s">
        <v>475</v>
      </c>
      <c r="I31" s="36">
        <v>12</v>
      </c>
      <c r="J31" s="36">
        <v>0</v>
      </c>
      <c r="K31" s="36">
        <v>0</v>
      </c>
      <c r="L31" s="36">
        <v>0</v>
      </c>
      <c r="M31" s="36">
        <f>I31-3*J31-6*K31-6*L31</f>
        <v>12</v>
      </c>
      <c r="N31" s="207">
        <f>300*M31</f>
        <v>3600</v>
      </c>
      <c r="O31" s="208"/>
    </row>
    <row r="32" s="3" customFormat="1" ht="27" customHeight="1" spans="1:15">
      <c r="A32" s="81">
        <v>23</v>
      </c>
      <c r="B32" s="170"/>
      <c r="C32" s="63"/>
      <c r="D32" s="63"/>
      <c r="E32" s="36" t="s">
        <v>166</v>
      </c>
      <c r="F32" s="36" t="s">
        <v>167</v>
      </c>
      <c r="G32" s="36" t="s">
        <v>476</v>
      </c>
      <c r="H32" s="36" t="s">
        <v>477</v>
      </c>
      <c r="I32" s="36">
        <v>12</v>
      </c>
      <c r="J32" s="36">
        <v>0</v>
      </c>
      <c r="K32" s="36">
        <v>0</v>
      </c>
      <c r="L32" s="36">
        <v>0</v>
      </c>
      <c r="M32" s="36">
        <f>I32-3*J32-6*K32-6*L32</f>
        <v>12</v>
      </c>
      <c r="N32" s="207">
        <f>300*M32</f>
        <v>3600</v>
      </c>
      <c r="O32" s="208"/>
    </row>
    <row r="33" s="3" customFormat="1" ht="27" customHeight="1" spans="1:15">
      <c r="A33" s="81">
        <v>24</v>
      </c>
      <c r="B33" s="170"/>
      <c r="C33" s="63"/>
      <c r="D33" s="63"/>
      <c r="E33" s="37" t="s">
        <v>170</v>
      </c>
      <c r="F33" s="37" t="s">
        <v>171</v>
      </c>
      <c r="G33" s="37" t="s">
        <v>172</v>
      </c>
      <c r="H33" s="36" t="s">
        <v>175</v>
      </c>
      <c r="I33" s="36">
        <v>7</v>
      </c>
      <c r="J33" s="36">
        <v>0</v>
      </c>
      <c r="K33" s="36">
        <v>0</v>
      </c>
      <c r="L33" s="36">
        <v>0</v>
      </c>
      <c r="M33" s="36">
        <f>I33-3*J33-6*K33-6*L33</f>
        <v>7</v>
      </c>
      <c r="N33" s="207">
        <f>300*M33</f>
        <v>2100</v>
      </c>
      <c r="O33" s="208" t="s">
        <v>478</v>
      </c>
    </row>
    <row r="34" s="3" customFormat="1" ht="27" customHeight="1" spans="1:15">
      <c r="A34" s="81">
        <v>25</v>
      </c>
      <c r="B34" s="170"/>
      <c r="C34" s="63"/>
      <c r="D34" s="63"/>
      <c r="E34" s="118"/>
      <c r="F34" s="118"/>
      <c r="G34" s="118"/>
      <c r="H34" s="36" t="s">
        <v>479</v>
      </c>
      <c r="I34" s="36">
        <v>5</v>
      </c>
      <c r="J34" s="36">
        <v>0</v>
      </c>
      <c r="K34" s="36">
        <v>0</v>
      </c>
      <c r="L34" s="36">
        <v>0</v>
      </c>
      <c r="M34" s="36">
        <v>5</v>
      </c>
      <c r="N34" s="207">
        <f>300*M34</f>
        <v>1500</v>
      </c>
      <c r="O34" s="208" t="s">
        <v>480</v>
      </c>
    </row>
    <row r="35" s="3" customFormat="1" ht="27" customHeight="1" spans="1:15">
      <c r="A35" s="81">
        <v>26</v>
      </c>
      <c r="B35" s="170"/>
      <c r="C35" s="63"/>
      <c r="D35" s="63"/>
      <c r="E35" s="64" t="s">
        <v>177</v>
      </c>
      <c r="F35" s="64" t="s">
        <v>178</v>
      </c>
      <c r="G35" s="64" t="s">
        <v>481</v>
      </c>
      <c r="H35" s="36" t="s">
        <v>482</v>
      </c>
      <c r="I35" s="36">
        <v>12</v>
      </c>
      <c r="J35" s="36">
        <v>0</v>
      </c>
      <c r="K35" s="36">
        <v>0</v>
      </c>
      <c r="L35" s="36">
        <v>0</v>
      </c>
      <c r="M35" s="36">
        <f t="shared" ref="M35:M45" si="3">I35-3*J35-6*K35-6*L35</f>
        <v>12</v>
      </c>
      <c r="N35" s="207">
        <f t="shared" ref="N35:N45" si="4">300*M35</f>
        <v>3600</v>
      </c>
      <c r="O35" s="208"/>
    </row>
    <row r="36" s="3" customFormat="1" ht="27" customHeight="1" spans="1:15">
      <c r="A36" s="81">
        <v>27</v>
      </c>
      <c r="B36" s="170"/>
      <c r="C36" s="63"/>
      <c r="D36" s="59" t="s">
        <v>181</v>
      </c>
      <c r="E36" s="64" t="s">
        <v>182</v>
      </c>
      <c r="F36" s="64" t="s">
        <v>183</v>
      </c>
      <c r="G36" s="64" t="s">
        <v>483</v>
      </c>
      <c r="H36" s="59" t="s">
        <v>484</v>
      </c>
      <c r="I36" s="36">
        <v>12</v>
      </c>
      <c r="J36" s="60">
        <v>0</v>
      </c>
      <c r="K36" s="36">
        <v>0</v>
      </c>
      <c r="L36" s="36">
        <v>0</v>
      </c>
      <c r="M36" s="36">
        <f t="shared" si="3"/>
        <v>12</v>
      </c>
      <c r="N36" s="207">
        <f t="shared" si="4"/>
        <v>3600</v>
      </c>
      <c r="O36" s="208"/>
    </row>
    <row r="37" s="3" customFormat="1" ht="27" customHeight="1" spans="1:15">
      <c r="A37" s="81">
        <v>28</v>
      </c>
      <c r="B37" s="170"/>
      <c r="C37" s="63"/>
      <c r="D37" s="171"/>
      <c r="E37" s="64" t="s">
        <v>186</v>
      </c>
      <c r="F37" s="64" t="s">
        <v>187</v>
      </c>
      <c r="G37" s="64" t="s">
        <v>485</v>
      </c>
      <c r="H37" s="59" t="s">
        <v>486</v>
      </c>
      <c r="I37" s="36">
        <v>12</v>
      </c>
      <c r="J37" s="60">
        <v>0</v>
      </c>
      <c r="K37" s="36">
        <v>0</v>
      </c>
      <c r="L37" s="36">
        <v>0</v>
      </c>
      <c r="M37" s="36">
        <f t="shared" si="3"/>
        <v>12</v>
      </c>
      <c r="N37" s="207">
        <f t="shared" si="4"/>
        <v>3600</v>
      </c>
      <c r="O37" s="36"/>
    </row>
    <row r="38" s="3" customFormat="1" ht="27" customHeight="1" spans="1:15">
      <c r="A38" s="81">
        <v>29</v>
      </c>
      <c r="B38" s="172"/>
      <c r="C38" s="173" t="s">
        <v>487</v>
      </c>
      <c r="D38" s="174" t="s">
        <v>191</v>
      </c>
      <c r="E38" s="34" t="s">
        <v>192</v>
      </c>
      <c r="F38" s="34" t="s">
        <v>193</v>
      </c>
      <c r="G38" s="175" t="s">
        <v>488</v>
      </c>
      <c r="H38" s="34" t="s">
        <v>489</v>
      </c>
      <c r="I38" s="34">
        <v>12</v>
      </c>
      <c r="J38" s="34">
        <v>0</v>
      </c>
      <c r="K38" s="34">
        <v>0</v>
      </c>
      <c r="L38" s="34">
        <v>0</v>
      </c>
      <c r="M38" s="34">
        <f t="shared" si="3"/>
        <v>12</v>
      </c>
      <c r="N38" s="174">
        <f t="shared" si="4"/>
        <v>3600</v>
      </c>
      <c r="O38" s="209"/>
    </row>
    <row r="39" s="3" customFormat="1" ht="27" customHeight="1" spans="1:15">
      <c r="A39" s="81">
        <v>30</v>
      </c>
      <c r="B39" s="172"/>
      <c r="C39" s="173"/>
      <c r="D39" s="176" t="s">
        <v>196</v>
      </c>
      <c r="E39" s="34" t="s">
        <v>197</v>
      </c>
      <c r="F39" s="34" t="s">
        <v>198</v>
      </c>
      <c r="G39" s="175" t="s">
        <v>490</v>
      </c>
      <c r="H39" s="34" t="s">
        <v>491</v>
      </c>
      <c r="I39" s="34">
        <v>12</v>
      </c>
      <c r="J39" s="34">
        <v>0</v>
      </c>
      <c r="K39" s="34">
        <v>0</v>
      </c>
      <c r="L39" s="34">
        <v>0</v>
      </c>
      <c r="M39" s="34">
        <f t="shared" si="3"/>
        <v>12</v>
      </c>
      <c r="N39" s="174">
        <f t="shared" si="4"/>
        <v>3600</v>
      </c>
      <c r="O39" s="209"/>
    </row>
    <row r="40" s="3" customFormat="1" ht="27" customHeight="1" spans="1:15">
      <c r="A40" s="81">
        <v>31</v>
      </c>
      <c r="B40" s="172"/>
      <c r="C40" s="173"/>
      <c r="D40" s="176"/>
      <c r="E40" s="34" t="s">
        <v>201</v>
      </c>
      <c r="F40" s="34" t="s">
        <v>202</v>
      </c>
      <c r="G40" s="175" t="s">
        <v>492</v>
      </c>
      <c r="H40" s="34" t="s">
        <v>493</v>
      </c>
      <c r="I40" s="34">
        <v>10</v>
      </c>
      <c r="J40" s="34">
        <v>0</v>
      </c>
      <c r="K40" s="34">
        <v>0</v>
      </c>
      <c r="L40" s="34">
        <v>0</v>
      </c>
      <c r="M40" s="34">
        <f t="shared" si="3"/>
        <v>10</v>
      </c>
      <c r="N40" s="174">
        <f t="shared" si="4"/>
        <v>3000</v>
      </c>
      <c r="O40" s="209" t="s">
        <v>205</v>
      </c>
    </row>
    <row r="41" s="3" customFormat="1" ht="27" customHeight="1" spans="1:15">
      <c r="A41" s="81">
        <v>32</v>
      </c>
      <c r="B41" s="172"/>
      <c r="C41" s="173"/>
      <c r="D41" s="176"/>
      <c r="E41" s="34" t="s">
        <v>206</v>
      </c>
      <c r="F41" s="34" t="s">
        <v>207</v>
      </c>
      <c r="G41" s="175" t="s">
        <v>494</v>
      </c>
      <c r="H41" s="34" t="s">
        <v>495</v>
      </c>
      <c r="I41" s="34">
        <v>12</v>
      </c>
      <c r="J41" s="34">
        <v>0</v>
      </c>
      <c r="K41" s="34">
        <v>0</v>
      </c>
      <c r="L41" s="34">
        <v>0</v>
      </c>
      <c r="M41" s="34">
        <f t="shared" si="3"/>
        <v>12</v>
      </c>
      <c r="N41" s="174">
        <f t="shared" si="4"/>
        <v>3600</v>
      </c>
      <c r="O41" s="209"/>
    </row>
    <row r="42" s="3" customFormat="1" ht="27" customHeight="1" spans="1:15">
      <c r="A42" s="81">
        <v>33</v>
      </c>
      <c r="B42" s="172"/>
      <c r="C42" s="177" t="s">
        <v>210</v>
      </c>
      <c r="D42" s="34" t="s">
        <v>211</v>
      </c>
      <c r="E42" s="34" t="s">
        <v>212</v>
      </c>
      <c r="F42" s="34" t="s">
        <v>213</v>
      </c>
      <c r="G42" s="34" t="s">
        <v>496</v>
      </c>
      <c r="H42" s="34" t="s">
        <v>497</v>
      </c>
      <c r="I42" s="34">
        <v>12</v>
      </c>
      <c r="J42" s="34">
        <v>0</v>
      </c>
      <c r="K42" s="34">
        <v>0</v>
      </c>
      <c r="L42" s="34">
        <v>0</v>
      </c>
      <c r="M42" s="34">
        <f t="shared" si="3"/>
        <v>12</v>
      </c>
      <c r="N42" s="174">
        <f t="shared" si="4"/>
        <v>3600</v>
      </c>
      <c r="O42" s="209"/>
    </row>
    <row r="43" s="3" customFormat="1" ht="27" customHeight="1" spans="1:15">
      <c r="A43" s="81">
        <v>34</v>
      </c>
      <c r="B43" s="172"/>
      <c r="C43" s="173" t="s">
        <v>498</v>
      </c>
      <c r="D43" s="178" t="s">
        <v>217</v>
      </c>
      <c r="E43" s="34" t="s">
        <v>218</v>
      </c>
      <c r="F43" s="34" t="s">
        <v>219</v>
      </c>
      <c r="G43" s="34" t="s">
        <v>499</v>
      </c>
      <c r="H43" s="34" t="s">
        <v>500</v>
      </c>
      <c r="I43" s="34">
        <v>12</v>
      </c>
      <c r="J43" s="34">
        <v>0</v>
      </c>
      <c r="K43" s="34">
        <v>0</v>
      </c>
      <c r="L43" s="34">
        <v>0</v>
      </c>
      <c r="M43" s="34">
        <f t="shared" si="3"/>
        <v>12</v>
      </c>
      <c r="N43" s="174">
        <f t="shared" si="4"/>
        <v>3600</v>
      </c>
      <c r="O43" s="210"/>
    </row>
    <row r="44" s="3" customFormat="1" ht="27" customHeight="1" spans="1:15">
      <c r="A44" s="81">
        <v>35</v>
      </c>
      <c r="B44" s="172"/>
      <c r="C44" s="173"/>
      <c r="D44" s="179"/>
      <c r="E44" s="34" t="s">
        <v>222</v>
      </c>
      <c r="F44" s="34" t="s">
        <v>223</v>
      </c>
      <c r="G44" s="34" t="s">
        <v>501</v>
      </c>
      <c r="H44" s="34" t="s">
        <v>502</v>
      </c>
      <c r="I44" s="34">
        <v>12</v>
      </c>
      <c r="J44" s="34">
        <v>0</v>
      </c>
      <c r="K44" s="34">
        <v>0</v>
      </c>
      <c r="L44" s="34">
        <v>0</v>
      </c>
      <c r="M44" s="34">
        <f t="shared" si="3"/>
        <v>12</v>
      </c>
      <c r="N44" s="174">
        <f t="shared" si="4"/>
        <v>3600</v>
      </c>
      <c r="O44" s="210"/>
    </row>
    <row r="45" s="3" customFormat="1" ht="27" customHeight="1" spans="1:15">
      <c r="A45" s="180">
        <v>36</v>
      </c>
      <c r="B45" s="172"/>
      <c r="C45" s="173"/>
      <c r="D45" s="179"/>
      <c r="E45" s="178" t="s">
        <v>226</v>
      </c>
      <c r="F45" s="34" t="s">
        <v>227</v>
      </c>
      <c r="G45" s="34" t="s">
        <v>228</v>
      </c>
      <c r="H45" s="178" t="s">
        <v>503</v>
      </c>
      <c r="I45" s="178">
        <v>12</v>
      </c>
      <c r="J45" s="173">
        <v>0</v>
      </c>
      <c r="K45" s="183">
        <v>0</v>
      </c>
      <c r="L45" s="183">
        <v>0</v>
      </c>
      <c r="M45" s="183">
        <f t="shared" ref="M45:M51" si="5">I45-3*J45-6*K45-6*L45</f>
        <v>12</v>
      </c>
      <c r="N45" s="211">
        <f t="shared" ref="N45:N51" si="6">300*M45</f>
        <v>3600</v>
      </c>
      <c r="O45" s="209" t="s">
        <v>504</v>
      </c>
    </row>
    <row r="46" s="3" customFormat="1" ht="27" customHeight="1" spans="1:15">
      <c r="A46" s="43"/>
      <c r="B46" s="172"/>
      <c r="C46" s="173"/>
      <c r="D46" s="181"/>
      <c r="E46" s="181"/>
      <c r="F46" s="34" t="s">
        <v>233</v>
      </c>
      <c r="G46" s="34" t="s">
        <v>505</v>
      </c>
      <c r="H46" s="181"/>
      <c r="I46" s="181"/>
      <c r="J46" s="173"/>
      <c r="K46" s="184"/>
      <c r="L46" s="184"/>
      <c r="M46" s="184"/>
      <c r="N46" s="212"/>
      <c r="O46" s="209"/>
    </row>
    <row r="47" s="3" customFormat="1" ht="27" customHeight="1" spans="1:15">
      <c r="A47" s="81">
        <v>37</v>
      </c>
      <c r="B47" s="172"/>
      <c r="C47" s="173"/>
      <c r="D47" s="182" t="s">
        <v>236</v>
      </c>
      <c r="E47" s="34" t="s">
        <v>237</v>
      </c>
      <c r="F47" s="34" t="s">
        <v>238</v>
      </c>
      <c r="G47" s="34" t="s">
        <v>506</v>
      </c>
      <c r="H47" s="34" t="s">
        <v>507</v>
      </c>
      <c r="I47" s="184">
        <v>12</v>
      </c>
      <c r="J47" s="34">
        <v>0</v>
      </c>
      <c r="K47" s="34">
        <v>0</v>
      </c>
      <c r="L47" s="34">
        <v>0</v>
      </c>
      <c r="M47" s="34">
        <f t="shared" si="5"/>
        <v>12</v>
      </c>
      <c r="N47" s="174">
        <f t="shared" si="6"/>
        <v>3600</v>
      </c>
      <c r="O47" s="210"/>
    </row>
    <row r="48" s="3" customFormat="1" ht="27" customHeight="1" spans="1:15">
      <c r="A48" s="81">
        <v>38</v>
      </c>
      <c r="B48" s="172"/>
      <c r="C48" s="173"/>
      <c r="D48" s="34" t="s">
        <v>241</v>
      </c>
      <c r="E48" s="34" t="s">
        <v>242</v>
      </c>
      <c r="F48" s="34" t="s">
        <v>243</v>
      </c>
      <c r="G48" s="34" t="s">
        <v>508</v>
      </c>
      <c r="H48" s="34" t="s">
        <v>509</v>
      </c>
      <c r="I48" s="184">
        <v>12</v>
      </c>
      <c r="J48" s="34">
        <v>0</v>
      </c>
      <c r="K48" s="34">
        <v>0</v>
      </c>
      <c r="L48" s="34">
        <v>0</v>
      </c>
      <c r="M48" s="34">
        <f t="shared" si="5"/>
        <v>12</v>
      </c>
      <c r="N48" s="174">
        <f t="shared" si="6"/>
        <v>3600</v>
      </c>
      <c r="O48" s="210"/>
    </row>
    <row r="49" s="3" customFormat="1" ht="27" customHeight="1" spans="1:15">
      <c r="A49" s="81">
        <v>39</v>
      </c>
      <c r="B49" s="172"/>
      <c r="C49" s="173"/>
      <c r="D49" s="34" t="s">
        <v>246</v>
      </c>
      <c r="E49" s="34" t="s">
        <v>247</v>
      </c>
      <c r="F49" s="34" t="s">
        <v>248</v>
      </c>
      <c r="G49" s="34" t="s">
        <v>249</v>
      </c>
      <c r="H49" s="34" t="s">
        <v>510</v>
      </c>
      <c r="I49" s="184">
        <v>12</v>
      </c>
      <c r="J49" s="34">
        <v>0</v>
      </c>
      <c r="K49" s="34">
        <v>0</v>
      </c>
      <c r="L49" s="34">
        <v>0</v>
      </c>
      <c r="M49" s="34">
        <f t="shared" si="5"/>
        <v>12</v>
      </c>
      <c r="N49" s="174">
        <f t="shared" si="6"/>
        <v>3600</v>
      </c>
      <c r="O49" s="210"/>
    </row>
    <row r="50" s="3" customFormat="1" ht="27" customHeight="1" spans="1:15">
      <c r="A50" s="81">
        <v>40</v>
      </c>
      <c r="B50" s="172"/>
      <c r="C50" s="173"/>
      <c r="D50" s="34" t="s">
        <v>254</v>
      </c>
      <c r="E50" s="34" t="s">
        <v>255</v>
      </c>
      <c r="F50" s="34" t="s">
        <v>256</v>
      </c>
      <c r="G50" s="34" t="s">
        <v>511</v>
      </c>
      <c r="H50" s="34" t="s">
        <v>512</v>
      </c>
      <c r="I50" s="184">
        <v>12</v>
      </c>
      <c r="J50" s="34">
        <v>0</v>
      </c>
      <c r="K50" s="34">
        <v>0</v>
      </c>
      <c r="L50" s="34">
        <v>0</v>
      </c>
      <c r="M50" s="34">
        <f t="shared" si="5"/>
        <v>12</v>
      </c>
      <c r="N50" s="174">
        <f t="shared" si="6"/>
        <v>3600</v>
      </c>
      <c r="O50" s="210"/>
    </row>
    <row r="51" s="3" customFormat="1" ht="27" customHeight="1" spans="1:15">
      <c r="A51" s="180">
        <v>41</v>
      </c>
      <c r="B51" s="172"/>
      <c r="C51" s="173" t="s">
        <v>259</v>
      </c>
      <c r="D51" s="179" t="s">
        <v>260</v>
      </c>
      <c r="E51" s="183" t="s">
        <v>261</v>
      </c>
      <c r="F51" s="34" t="s">
        <v>262</v>
      </c>
      <c r="G51" s="34" t="s">
        <v>513</v>
      </c>
      <c r="H51" s="183" t="s">
        <v>514</v>
      </c>
      <c r="I51" s="183">
        <v>12</v>
      </c>
      <c r="J51" s="183">
        <v>0</v>
      </c>
      <c r="K51" s="183">
        <v>0</v>
      </c>
      <c r="L51" s="183">
        <v>0</v>
      </c>
      <c r="M51" s="183">
        <f t="shared" si="5"/>
        <v>12</v>
      </c>
      <c r="N51" s="211">
        <f t="shared" si="6"/>
        <v>3600</v>
      </c>
      <c r="O51" s="209" t="s">
        <v>504</v>
      </c>
    </row>
    <row r="52" s="3" customFormat="1" ht="27" customHeight="1" spans="1:15">
      <c r="A52" s="43"/>
      <c r="B52" s="172"/>
      <c r="C52" s="173"/>
      <c r="D52" s="181"/>
      <c r="E52" s="184"/>
      <c r="F52" s="34" t="s">
        <v>265</v>
      </c>
      <c r="G52" s="34" t="s">
        <v>515</v>
      </c>
      <c r="H52" s="184"/>
      <c r="I52" s="184"/>
      <c r="J52" s="184"/>
      <c r="K52" s="184"/>
      <c r="L52" s="184"/>
      <c r="M52" s="184"/>
      <c r="N52" s="212"/>
      <c r="O52" s="209"/>
    </row>
    <row r="53" s="136" customFormat="1" ht="25" customHeight="1" spans="1:16">
      <c r="A53" s="19" t="s">
        <v>268</v>
      </c>
      <c r="B53" s="20"/>
      <c r="C53" s="149">
        <v>4</v>
      </c>
      <c r="D53" s="149">
        <v>5</v>
      </c>
      <c r="E53" s="149">
        <v>5</v>
      </c>
      <c r="F53" s="149">
        <v>5</v>
      </c>
      <c r="G53" s="149">
        <v>5</v>
      </c>
      <c r="H53" s="19">
        <v>5</v>
      </c>
      <c r="I53" s="149"/>
      <c r="J53" s="149"/>
      <c r="K53" s="149"/>
      <c r="L53" s="149"/>
      <c r="M53" s="149"/>
      <c r="N53" s="200">
        <f>SUM(N54:N58)</f>
        <v>11400</v>
      </c>
      <c r="O53" s="19"/>
      <c r="P53" s="195"/>
    </row>
    <row r="54" s="136" customFormat="1" ht="27" customHeight="1" spans="1:16">
      <c r="A54" s="150">
        <v>42</v>
      </c>
      <c r="B54" s="185" t="s">
        <v>516</v>
      </c>
      <c r="C54" s="186" t="s">
        <v>270</v>
      </c>
      <c r="D54" s="186" t="s">
        <v>23</v>
      </c>
      <c r="E54" s="54" t="s">
        <v>271</v>
      </c>
      <c r="F54" s="162" t="s">
        <v>272</v>
      </c>
      <c r="G54" s="54" t="s">
        <v>273</v>
      </c>
      <c r="H54" s="54" t="s">
        <v>517</v>
      </c>
      <c r="I54" s="54">
        <v>2</v>
      </c>
      <c r="J54" s="114">
        <v>0</v>
      </c>
      <c r="K54" s="114">
        <v>0</v>
      </c>
      <c r="L54" s="114">
        <v>0</v>
      </c>
      <c r="M54" s="54">
        <v>2</v>
      </c>
      <c r="N54" s="203">
        <v>600</v>
      </c>
      <c r="O54" s="54" t="s">
        <v>275</v>
      </c>
      <c r="P54" s="139"/>
    </row>
    <row r="55" s="136" customFormat="1" ht="27" customHeight="1" spans="1:16">
      <c r="A55" s="150">
        <v>43</v>
      </c>
      <c r="B55" s="187"/>
      <c r="C55" s="186" t="s">
        <v>276</v>
      </c>
      <c r="D55" s="186" t="s">
        <v>518</v>
      </c>
      <c r="E55" s="54" t="s">
        <v>278</v>
      </c>
      <c r="F55" s="162" t="s">
        <v>279</v>
      </c>
      <c r="G55" s="54" t="s">
        <v>280</v>
      </c>
      <c r="H55" s="54" t="s">
        <v>519</v>
      </c>
      <c r="I55" s="54">
        <v>12</v>
      </c>
      <c r="J55" s="114">
        <v>0</v>
      </c>
      <c r="K55" s="114">
        <v>0</v>
      </c>
      <c r="L55" s="114">
        <v>0</v>
      </c>
      <c r="M55" s="54">
        <v>12</v>
      </c>
      <c r="N55" s="203">
        <v>0</v>
      </c>
      <c r="O55" s="129" t="s">
        <v>282</v>
      </c>
      <c r="P55" s="139"/>
    </row>
    <row r="56" s="136" customFormat="1" ht="27" customHeight="1" spans="1:16">
      <c r="A56" s="150">
        <v>44</v>
      </c>
      <c r="B56" s="187"/>
      <c r="C56" s="186" t="s">
        <v>283</v>
      </c>
      <c r="D56" s="186" t="s">
        <v>284</v>
      </c>
      <c r="E56" s="54" t="s">
        <v>285</v>
      </c>
      <c r="F56" s="162" t="s">
        <v>286</v>
      </c>
      <c r="G56" s="54" t="s">
        <v>287</v>
      </c>
      <c r="H56" s="54" t="s">
        <v>520</v>
      </c>
      <c r="I56" s="54">
        <v>12</v>
      </c>
      <c r="J56" s="114">
        <v>0</v>
      </c>
      <c r="K56" s="114">
        <v>0</v>
      </c>
      <c r="L56" s="114">
        <v>0</v>
      </c>
      <c r="M56" s="54">
        <v>12</v>
      </c>
      <c r="N56" s="203">
        <v>3600</v>
      </c>
      <c r="O56" s="213"/>
      <c r="P56" s="139"/>
    </row>
    <row r="57" s="136" customFormat="1" ht="27" customHeight="1" spans="1:16">
      <c r="A57" s="150">
        <v>45</v>
      </c>
      <c r="B57" s="187"/>
      <c r="C57" s="186" t="s">
        <v>289</v>
      </c>
      <c r="D57" s="186" t="s">
        <v>290</v>
      </c>
      <c r="E57" s="54" t="s">
        <v>291</v>
      </c>
      <c r="F57" s="162" t="s">
        <v>292</v>
      </c>
      <c r="G57" s="54" t="s">
        <v>293</v>
      </c>
      <c r="H57" s="54" t="s">
        <v>521</v>
      </c>
      <c r="I57" s="54">
        <v>12</v>
      </c>
      <c r="J57" s="114">
        <v>0</v>
      </c>
      <c r="K57" s="114">
        <v>0</v>
      </c>
      <c r="L57" s="114">
        <v>0</v>
      </c>
      <c r="M57" s="54">
        <v>12</v>
      </c>
      <c r="N57" s="203">
        <v>3600</v>
      </c>
      <c r="O57" s="213"/>
      <c r="P57" s="139"/>
    </row>
    <row r="58" s="136" customFormat="1" ht="27" customHeight="1" spans="1:16">
      <c r="A58" s="150">
        <v>46</v>
      </c>
      <c r="B58" s="187"/>
      <c r="C58" s="186"/>
      <c r="D58" s="186" t="s">
        <v>295</v>
      </c>
      <c r="E58" s="54" t="s">
        <v>296</v>
      </c>
      <c r="F58" s="162" t="s">
        <v>297</v>
      </c>
      <c r="G58" s="54" t="s">
        <v>298</v>
      </c>
      <c r="H58" s="54" t="s">
        <v>522</v>
      </c>
      <c r="I58" s="54">
        <v>12</v>
      </c>
      <c r="J58" s="114">
        <v>0</v>
      </c>
      <c r="K58" s="114">
        <v>0</v>
      </c>
      <c r="L58" s="114">
        <v>0</v>
      </c>
      <c r="M58" s="54">
        <v>12</v>
      </c>
      <c r="N58" s="203">
        <v>3600</v>
      </c>
      <c r="O58" s="213"/>
      <c r="P58" s="139"/>
    </row>
    <row r="59" s="136" customFormat="1" ht="25" customHeight="1" spans="1:16">
      <c r="A59" s="19" t="s">
        <v>268</v>
      </c>
      <c r="B59" s="160"/>
      <c r="C59" s="149">
        <v>4</v>
      </c>
      <c r="D59" s="149">
        <v>8</v>
      </c>
      <c r="E59" s="149">
        <v>13</v>
      </c>
      <c r="F59" s="149">
        <v>12</v>
      </c>
      <c r="G59" s="149">
        <v>19</v>
      </c>
      <c r="H59" s="19">
        <v>13</v>
      </c>
      <c r="I59" s="149"/>
      <c r="J59" s="149"/>
      <c r="K59" s="149"/>
      <c r="L59" s="149"/>
      <c r="M59" s="149"/>
      <c r="N59" s="200">
        <f>SUM(N60+N62+N63+N65+N66+N67+N68+N69+N70+N71+N72+N73)</f>
        <v>39900</v>
      </c>
      <c r="O59" s="19"/>
      <c r="P59" s="195"/>
    </row>
    <row r="60" ht="27" customHeight="1" spans="1:15">
      <c r="A60" s="150">
        <v>47</v>
      </c>
      <c r="B60" s="93" t="s">
        <v>523</v>
      </c>
      <c r="C60" s="188" t="s">
        <v>302</v>
      </c>
      <c r="D60" s="64" t="s">
        <v>303</v>
      </c>
      <c r="E60" s="64" t="s">
        <v>304</v>
      </c>
      <c r="F60" s="64" t="s">
        <v>305</v>
      </c>
      <c r="G60" s="36" t="s">
        <v>306</v>
      </c>
      <c r="H60" s="64" t="s">
        <v>524</v>
      </c>
      <c r="I60" s="71">
        <v>8</v>
      </c>
      <c r="J60" s="59">
        <v>0</v>
      </c>
      <c r="K60" s="59">
        <v>0</v>
      </c>
      <c r="L60" s="59">
        <v>0</v>
      </c>
      <c r="M60" s="71">
        <v>8</v>
      </c>
      <c r="N60" s="214">
        <v>2400</v>
      </c>
      <c r="O60" s="60" t="s">
        <v>525</v>
      </c>
    </row>
    <row r="61" ht="27" customHeight="1" spans="1:15">
      <c r="A61" s="150"/>
      <c r="B61" s="189"/>
      <c r="C61" s="190"/>
      <c r="D61" s="96"/>
      <c r="E61" s="96"/>
      <c r="F61" s="96"/>
      <c r="G61" s="36" t="s">
        <v>310</v>
      </c>
      <c r="H61" s="96"/>
      <c r="I61" s="132"/>
      <c r="J61" s="133"/>
      <c r="K61" s="133"/>
      <c r="L61" s="133"/>
      <c r="M61" s="132"/>
      <c r="N61" s="215"/>
      <c r="O61" s="60"/>
    </row>
    <row r="62" ht="27" customHeight="1" spans="1:15">
      <c r="A62" s="150">
        <v>48</v>
      </c>
      <c r="B62" s="189"/>
      <c r="C62" s="190"/>
      <c r="D62" s="36" t="s">
        <v>313</v>
      </c>
      <c r="E62" s="36" t="s">
        <v>314</v>
      </c>
      <c r="F62" s="36" t="s">
        <v>315</v>
      </c>
      <c r="G62" s="36" t="s">
        <v>316</v>
      </c>
      <c r="H62" s="36" t="s">
        <v>526</v>
      </c>
      <c r="I62" s="71">
        <v>11</v>
      </c>
      <c r="J62" s="71">
        <v>0</v>
      </c>
      <c r="K62" s="71">
        <v>0</v>
      </c>
      <c r="L62" s="71">
        <v>0</v>
      </c>
      <c r="M62" s="71">
        <v>11</v>
      </c>
      <c r="N62" s="216">
        <v>3300</v>
      </c>
      <c r="O62" s="36" t="s">
        <v>527</v>
      </c>
    </row>
    <row r="63" ht="27" customHeight="1" spans="1:15">
      <c r="A63" s="150">
        <v>49</v>
      </c>
      <c r="B63" s="189"/>
      <c r="C63" s="190"/>
      <c r="D63" s="36" t="s">
        <v>322</v>
      </c>
      <c r="E63" s="36" t="s">
        <v>323</v>
      </c>
      <c r="F63" s="64" t="s">
        <v>324</v>
      </c>
      <c r="G63" s="36" t="s">
        <v>325</v>
      </c>
      <c r="H63" s="36" t="s">
        <v>528</v>
      </c>
      <c r="I63" s="71">
        <v>11</v>
      </c>
      <c r="J63" s="71">
        <v>0</v>
      </c>
      <c r="K63" s="71">
        <v>0</v>
      </c>
      <c r="L63" s="71">
        <v>0</v>
      </c>
      <c r="M63" s="71">
        <v>11</v>
      </c>
      <c r="N63" s="216">
        <v>3300</v>
      </c>
      <c r="O63" s="36" t="s">
        <v>527</v>
      </c>
    </row>
    <row r="64" ht="27" customHeight="1" spans="1:15">
      <c r="A64" s="150"/>
      <c r="B64" s="189"/>
      <c r="C64" s="191"/>
      <c r="D64" s="36"/>
      <c r="E64" s="36"/>
      <c r="F64" s="96"/>
      <c r="G64" s="36" t="s">
        <v>331</v>
      </c>
      <c r="H64" s="36"/>
      <c r="I64" s="132"/>
      <c r="J64" s="132"/>
      <c r="K64" s="132"/>
      <c r="L64" s="132"/>
      <c r="M64" s="132"/>
      <c r="N64" s="217"/>
      <c r="O64" s="36"/>
    </row>
    <row r="65" ht="27" customHeight="1" spans="1:15">
      <c r="A65" s="150">
        <v>50</v>
      </c>
      <c r="B65" s="189"/>
      <c r="C65" s="218" t="s">
        <v>336</v>
      </c>
      <c r="D65" s="64" t="s">
        <v>337</v>
      </c>
      <c r="E65" s="36" t="s">
        <v>338</v>
      </c>
      <c r="F65" s="36" t="s">
        <v>339</v>
      </c>
      <c r="G65" s="36" t="s">
        <v>340</v>
      </c>
      <c r="H65" s="36" t="s">
        <v>529</v>
      </c>
      <c r="I65" s="60">
        <v>10</v>
      </c>
      <c r="J65" s="224">
        <v>0</v>
      </c>
      <c r="K65" s="224">
        <v>0</v>
      </c>
      <c r="L65" s="224">
        <v>0</v>
      </c>
      <c r="M65" s="60">
        <v>10</v>
      </c>
      <c r="N65" s="225">
        <v>3000</v>
      </c>
      <c r="O65" s="60" t="s">
        <v>342</v>
      </c>
    </row>
    <row r="66" ht="27" customHeight="1" spans="1:15">
      <c r="A66" s="150">
        <v>51</v>
      </c>
      <c r="B66" s="189"/>
      <c r="C66" s="219"/>
      <c r="D66" s="36" t="s">
        <v>344</v>
      </c>
      <c r="E66" s="36" t="s">
        <v>345</v>
      </c>
      <c r="F66" s="36" t="s">
        <v>346</v>
      </c>
      <c r="G66" s="36" t="s">
        <v>347</v>
      </c>
      <c r="H66" s="36" t="s">
        <v>530</v>
      </c>
      <c r="I66" s="60">
        <v>12</v>
      </c>
      <c r="J66" s="224">
        <v>0</v>
      </c>
      <c r="K66" s="224">
        <v>0</v>
      </c>
      <c r="L66" s="224">
        <v>0</v>
      </c>
      <c r="M66" s="36">
        <v>12</v>
      </c>
      <c r="N66" s="207">
        <v>3600</v>
      </c>
      <c r="O66" s="226"/>
    </row>
    <row r="67" ht="27" customHeight="1" spans="1:15">
      <c r="A67" s="150">
        <v>52</v>
      </c>
      <c r="B67" s="189"/>
      <c r="C67" s="220"/>
      <c r="D67" s="36"/>
      <c r="E67" s="36" t="s">
        <v>350</v>
      </c>
      <c r="F67" s="36" t="s">
        <v>351</v>
      </c>
      <c r="G67" s="36" t="s">
        <v>352</v>
      </c>
      <c r="H67" s="36" t="s">
        <v>531</v>
      </c>
      <c r="I67" s="60">
        <v>10</v>
      </c>
      <c r="J67" s="224">
        <v>0</v>
      </c>
      <c r="K67" s="224">
        <v>0</v>
      </c>
      <c r="L67" s="224">
        <v>0</v>
      </c>
      <c r="M67" s="36">
        <v>10</v>
      </c>
      <c r="N67" s="207">
        <v>3000</v>
      </c>
      <c r="O67" s="36" t="s">
        <v>532</v>
      </c>
    </row>
    <row r="68" ht="27" customHeight="1" spans="1:15">
      <c r="A68" s="150">
        <v>53</v>
      </c>
      <c r="B68" s="189"/>
      <c r="C68" s="221" t="s">
        <v>356</v>
      </c>
      <c r="D68" s="64" t="s">
        <v>357</v>
      </c>
      <c r="E68" s="36" t="s">
        <v>358</v>
      </c>
      <c r="F68" s="36" t="s">
        <v>359</v>
      </c>
      <c r="G68" s="36" t="s">
        <v>533</v>
      </c>
      <c r="H68" s="36" t="s">
        <v>534</v>
      </c>
      <c r="I68" s="36">
        <v>11</v>
      </c>
      <c r="J68" s="36" t="s">
        <v>363</v>
      </c>
      <c r="K68" s="36" t="s">
        <v>363</v>
      </c>
      <c r="L68" s="36" t="s">
        <v>363</v>
      </c>
      <c r="M68" s="36" t="s">
        <v>370</v>
      </c>
      <c r="N68" s="227" t="s">
        <v>535</v>
      </c>
      <c r="O68" s="228" t="s">
        <v>536</v>
      </c>
    </row>
    <row r="69" ht="27" customHeight="1" spans="1:15">
      <c r="A69" s="150">
        <v>54</v>
      </c>
      <c r="B69" s="189"/>
      <c r="C69" s="219"/>
      <c r="D69" s="222"/>
      <c r="E69" s="36" t="s">
        <v>379</v>
      </c>
      <c r="F69" s="36" t="s">
        <v>380</v>
      </c>
      <c r="G69" s="36" t="s">
        <v>537</v>
      </c>
      <c r="H69" s="36" t="s">
        <v>538</v>
      </c>
      <c r="I69" s="36">
        <v>12</v>
      </c>
      <c r="J69" s="36" t="s">
        <v>363</v>
      </c>
      <c r="K69" s="36" t="s">
        <v>363</v>
      </c>
      <c r="L69" s="36" t="s">
        <v>363</v>
      </c>
      <c r="M69" s="36" t="s">
        <v>364</v>
      </c>
      <c r="N69" s="227" t="s">
        <v>539</v>
      </c>
      <c r="O69" s="228"/>
    </row>
    <row r="70" ht="27" customHeight="1" spans="1:15">
      <c r="A70" s="150">
        <v>55</v>
      </c>
      <c r="B70" s="189"/>
      <c r="C70" s="219"/>
      <c r="D70" s="222"/>
      <c r="E70" s="36" t="s">
        <v>390</v>
      </c>
      <c r="F70" s="36" t="s">
        <v>391</v>
      </c>
      <c r="G70" s="36" t="s">
        <v>392</v>
      </c>
      <c r="H70" s="36" t="s">
        <v>540</v>
      </c>
      <c r="I70" s="36">
        <v>12</v>
      </c>
      <c r="J70" s="36" t="s">
        <v>363</v>
      </c>
      <c r="K70" s="36" t="s">
        <v>363</v>
      </c>
      <c r="L70" s="36" t="s">
        <v>363</v>
      </c>
      <c r="M70" s="36" t="s">
        <v>364</v>
      </c>
      <c r="N70" s="227" t="s">
        <v>539</v>
      </c>
      <c r="O70" s="228"/>
    </row>
    <row r="71" ht="27" customHeight="1" spans="1:15">
      <c r="A71" s="150">
        <v>56</v>
      </c>
      <c r="B71" s="189"/>
      <c r="C71" s="219"/>
      <c r="D71" s="222"/>
      <c r="E71" s="36" t="s">
        <v>395</v>
      </c>
      <c r="F71" s="36" t="s">
        <v>396</v>
      </c>
      <c r="G71" s="36" t="s">
        <v>397</v>
      </c>
      <c r="H71" s="36" t="s">
        <v>541</v>
      </c>
      <c r="I71" s="36">
        <v>12</v>
      </c>
      <c r="J71" s="36" t="s">
        <v>363</v>
      </c>
      <c r="K71" s="36" t="s">
        <v>363</v>
      </c>
      <c r="L71" s="36" t="s">
        <v>363</v>
      </c>
      <c r="M71" s="36" t="s">
        <v>364</v>
      </c>
      <c r="N71" s="227" t="s">
        <v>539</v>
      </c>
      <c r="O71" s="228"/>
    </row>
    <row r="72" ht="27" customHeight="1" spans="1:15">
      <c r="A72" s="150">
        <v>57</v>
      </c>
      <c r="B72" s="189"/>
      <c r="C72" s="219"/>
      <c r="D72" s="96"/>
      <c r="E72" s="36" t="s">
        <v>400</v>
      </c>
      <c r="F72" s="36" t="s">
        <v>391</v>
      </c>
      <c r="G72" s="36" t="s">
        <v>401</v>
      </c>
      <c r="H72" s="36" t="s">
        <v>542</v>
      </c>
      <c r="I72" s="36">
        <v>12</v>
      </c>
      <c r="J72" s="36" t="s">
        <v>363</v>
      </c>
      <c r="K72" s="36" t="s">
        <v>363</v>
      </c>
      <c r="L72" s="36" t="s">
        <v>363</v>
      </c>
      <c r="M72" s="36" t="s">
        <v>364</v>
      </c>
      <c r="N72" s="227" t="s">
        <v>539</v>
      </c>
      <c r="O72" s="228"/>
    </row>
    <row r="73" ht="27" customHeight="1" spans="1:15">
      <c r="A73" s="150">
        <v>58</v>
      </c>
      <c r="B73" s="189"/>
      <c r="C73" s="220"/>
      <c r="D73" s="36" t="s">
        <v>406</v>
      </c>
      <c r="E73" s="36" t="s">
        <v>407</v>
      </c>
      <c r="F73" s="36" t="s">
        <v>543</v>
      </c>
      <c r="G73" s="36" t="s">
        <v>409</v>
      </c>
      <c r="H73" s="36" t="s">
        <v>544</v>
      </c>
      <c r="I73" s="36">
        <v>12</v>
      </c>
      <c r="J73" s="36" t="s">
        <v>363</v>
      </c>
      <c r="K73" s="36" t="s">
        <v>363</v>
      </c>
      <c r="L73" s="36" t="s">
        <v>363</v>
      </c>
      <c r="M73" s="36" t="s">
        <v>364</v>
      </c>
      <c r="N73" s="227" t="s">
        <v>539</v>
      </c>
      <c r="O73" s="228"/>
    </row>
    <row r="74" ht="27" customHeight="1" spans="1:15">
      <c r="A74" s="150">
        <v>59</v>
      </c>
      <c r="B74" s="223"/>
      <c r="C74" s="78" t="s">
        <v>412</v>
      </c>
      <c r="D74" s="36" t="s">
        <v>413</v>
      </c>
      <c r="E74" s="36" t="s">
        <v>414</v>
      </c>
      <c r="F74" s="36" t="s">
        <v>415</v>
      </c>
      <c r="G74" s="36" t="s">
        <v>416</v>
      </c>
      <c r="H74" s="36" t="s">
        <v>545</v>
      </c>
      <c r="I74" s="36">
        <v>6</v>
      </c>
      <c r="J74" s="36" t="s">
        <v>363</v>
      </c>
      <c r="K74" s="36" t="s">
        <v>363</v>
      </c>
      <c r="L74" s="36" t="s">
        <v>363</v>
      </c>
      <c r="M74" s="36" t="s">
        <v>546</v>
      </c>
      <c r="N74" s="227" t="s">
        <v>363</v>
      </c>
      <c r="O74" s="34" t="s">
        <v>418</v>
      </c>
    </row>
  </sheetData>
  <mergeCells count="83">
    <mergeCell ref="A1:C1"/>
    <mergeCell ref="A2:O2"/>
    <mergeCell ref="A4:B4"/>
    <mergeCell ref="A5:B5"/>
    <mergeCell ref="A22:B22"/>
    <mergeCell ref="A24:B24"/>
    <mergeCell ref="A27:B27"/>
    <mergeCell ref="A29:B29"/>
    <mergeCell ref="A53:B53"/>
    <mergeCell ref="A59:B59"/>
    <mergeCell ref="A45:A46"/>
    <mergeCell ref="A51:A52"/>
    <mergeCell ref="A60:A61"/>
    <mergeCell ref="A63:A64"/>
    <mergeCell ref="B6:B21"/>
    <mergeCell ref="B25:B26"/>
    <mergeCell ref="B30:B52"/>
    <mergeCell ref="B54:B58"/>
    <mergeCell ref="B60:B74"/>
    <mergeCell ref="C6:C9"/>
    <mergeCell ref="C13:C18"/>
    <mergeCell ref="C19:C21"/>
    <mergeCell ref="C30:C37"/>
    <mergeCell ref="C38:C41"/>
    <mergeCell ref="C43:C50"/>
    <mergeCell ref="C51:C52"/>
    <mergeCell ref="C57:C58"/>
    <mergeCell ref="C60:C64"/>
    <mergeCell ref="C65:C67"/>
    <mergeCell ref="C68:C73"/>
    <mergeCell ref="D7:D8"/>
    <mergeCell ref="D13:D14"/>
    <mergeCell ref="D15:D18"/>
    <mergeCell ref="D30:D35"/>
    <mergeCell ref="D36:D37"/>
    <mergeCell ref="D39:D41"/>
    <mergeCell ref="D43:D46"/>
    <mergeCell ref="D51:D52"/>
    <mergeCell ref="D60:D61"/>
    <mergeCell ref="D63:D64"/>
    <mergeCell ref="D66:D67"/>
    <mergeCell ref="D68:D72"/>
    <mergeCell ref="E33:E34"/>
    <mergeCell ref="E45:E46"/>
    <mergeCell ref="E51:E52"/>
    <mergeCell ref="E60:E61"/>
    <mergeCell ref="E63:E64"/>
    <mergeCell ref="F33:F34"/>
    <mergeCell ref="F60:F61"/>
    <mergeCell ref="F63:F64"/>
    <mergeCell ref="G33:G34"/>
    <mergeCell ref="H45:H46"/>
    <mergeCell ref="H51:H52"/>
    <mergeCell ref="H60:H61"/>
    <mergeCell ref="H63:H64"/>
    <mergeCell ref="I45:I46"/>
    <mergeCell ref="I51:I52"/>
    <mergeCell ref="I60:I61"/>
    <mergeCell ref="I63:I64"/>
    <mergeCell ref="J45:J46"/>
    <mergeCell ref="J51:J52"/>
    <mergeCell ref="J60:J61"/>
    <mergeCell ref="J63:J64"/>
    <mergeCell ref="K45:K46"/>
    <mergeCell ref="K51:K52"/>
    <mergeCell ref="K60:K61"/>
    <mergeCell ref="K63:K64"/>
    <mergeCell ref="L45:L46"/>
    <mergeCell ref="L51:L52"/>
    <mergeCell ref="L60:L61"/>
    <mergeCell ref="L63:L64"/>
    <mergeCell ref="M45:M46"/>
    <mergeCell ref="M51:M52"/>
    <mergeCell ref="M60:M61"/>
    <mergeCell ref="M63:M64"/>
    <mergeCell ref="N45:N46"/>
    <mergeCell ref="N51:N52"/>
    <mergeCell ref="N60:N61"/>
    <mergeCell ref="N63:N64"/>
    <mergeCell ref="O45:O46"/>
    <mergeCell ref="O51:O52"/>
    <mergeCell ref="O60:O61"/>
    <mergeCell ref="O63:O64"/>
  </mergeCells>
  <printOptions horizontalCentered="1"/>
  <pageMargins left="0.118055555555556" right="0" top="0.354166666666667" bottom="0.236111111111111" header="0.511805555555556" footer="0"/>
  <pageSetup paperSize="8" fitToHeight="0" orientation="landscape" horizontalDpi="600" verticalDpi="600"/>
  <headerFooter alignWithMargins="0"/>
  <rowBreaks count="2" manualBreakCount="2">
    <brk id="47" max="255" man="1"/>
    <brk id="74" max="25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9"/>
  <sheetViews>
    <sheetView tabSelected="1" topLeftCell="A15" workbookViewId="0">
      <selection activeCell="P3" sqref="P3"/>
    </sheetView>
  </sheetViews>
  <sheetFormatPr defaultColWidth="9" defaultRowHeight="14.25"/>
  <cols>
    <col min="1" max="1" width="6.875" style="6" customWidth="1"/>
    <col min="2" max="2" width="8.375" style="7" customWidth="1"/>
    <col min="3" max="3" width="8.375" style="8" customWidth="1"/>
    <col min="4" max="4" width="11.125" style="8" customWidth="1"/>
    <col min="5" max="5" width="10.75" style="8" customWidth="1"/>
    <col min="6" max="6" width="13.75" style="8" customWidth="1"/>
    <col min="7" max="7" width="13.875" style="8" customWidth="1"/>
    <col min="8" max="8" width="10.25" style="8" customWidth="1"/>
    <col min="9" max="12" width="9.875" style="8" customWidth="1"/>
    <col min="13" max="13" width="9.875" style="9" customWidth="1"/>
    <col min="14" max="14" width="9.875" style="8" customWidth="1"/>
    <col min="15" max="15" width="15" style="8" customWidth="1"/>
    <col min="16" max="16384" width="9" style="5"/>
  </cols>
  <sheetData>
    <row r="1" spans="1:15">
      <c r="A1" s="10" t="s">
        <v>547</v>
      </c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50" customHeight="1" spans="1:15">
      <c r="A2" s="13" t="s">
        <v>548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ht="50" customHeight="1" spans="1: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549</v>
      </c>
      <c r="I3" s="98" t="s">
        <v>11</v>
      </c>
      <c r="J3" s="98" t="s">
        <v>12</v>
      </c>
      <c r="K3" s="98" t="s">
        <v>13</v>
      </c>
      <c r="L3" s="98" t="s">
        <v>14</v>
      </c>
      <c r="M3" s="98" t="s">
        <v>15</v>
      </c>
      <c r="N3" s="15" t="s">
        <v>550</v>
      </c>
      <c r="O3" s="15" t="s">
        <v>18</v>
      </c>
    </row>
    <row r="4" s="1" customFormat="1" ht="36" customHeight="1" spans="1:15">
      <c r="A4" s="16" t="s">
        <v>19</v>
      </c>
      <c r="B4" s="17"/>
      <c r="C4" s="18">
        <f t="shared" ref="C4:H4" si="0">SUM(C5+C20+C22+C25+C27+C50+C57)</f>
        <v>23</v>
      </c>
      <c r="D4" s="18">
        <f t="shared" si="0"/>
        <v>40</v>
      </c>
      <c r="E4" s="18">
        <f t="shared" si="0"/>
        <v>60</v>
      </c>
      <c r="F4" s="18">
        <f t="shared" si="0"/>
        <v>65</v>
      </c>
      <c r="G4" s="18">
        <f t="shared" si="0"/>
        <v>73</v>
      </c>
      <c r="H4" s="18">
        <f t="shared" si="0"/>
        <v>43</v>
      </c>
      <c r="I4" s="18"/>
      <c r="J4" s="18"/>
      <c r="K4" s="18"/>
      <c r="L4" s="18"/>
      <c r="M4" s="99"/>
      <c r="N4" s="100">
        <f>SUM(N5+N20++++N22+N25+N27+N50+N57)</f>
        <v>113700</v>
      </c>
      <c r="O4" s="18"/>
    </row>
    <row r="5" s="2" customFormat="1" ht="36" customHeight="1" spans="1:15">
      <c r="A5" s="19" t="s">
        <v>268</v>
      </c>
      <c r="B5" s="20"/>
      <c r="C5" s="21">
        <v>6</v>
      </c>
      <c r="D5" s="21">
        <v>12</v>
      </c>
      <c r="E5" s="21">
        <v>17</v>
      </c>
      <c r="F5" s="21">
        <v>21</v>
      </c>
      <c r="G5" s="21">
        <v>23</v>
      </c>
      <c r="H5" s="21">
        <v>14</v>
      </c>
      <c r="I5" s="21"/>
      <c r="J5" s="21"/>
      <c r="K5" s="21"/>
      <c r="L5" s="21"/>
      <c r="M5" s="101"/>
      <c r="N5" s="101">
        <f>SUM(N6:N19)</f>
        <v>39900</v>
      </c>
      <c r="O5" s="21"/>
    </row>
    <row r="6" customFormat="1" ht="27" customHeight="1" spans="1:15">
      <c r="A6" s="6">
        <v>1</v>
      </c>
      <c r="B6" s="22" t="s">
        <v>551</v>
      </c>
      <c r="C6" s="23" t="s">
        <v>22</v>
      </c>
      <c r="D6" s="24" t="s">
        <v>23</v>
      </c>
      <c r="E6" s="25" t="s">
        <v>24</v>
      </c>
      <c r="F6" s="25" t="s">
        <v>25</v>
      </c>
      <c r="G6" s="25" t="s">
        <v>423</v>
      </c>
      <c r="H6" s="26" t="s">
        <v>552</v>
      </c>
      <c r="I6" s="102">
        <v>11</v>
      </c>
      <c r="J6" s="36">
        <v>0</v>
      </c>
      <c r="K6" s="36">
        <v>0</v>
      </c>
      <c r="L6" s="36">
        <v>0</v>
      </c>
      <c r="M6" s="103">
        <f t="shared" ref="M6:M19" si="1">I6-3*J6-6*K6-6*L6</f>
        <v>11</v>
      </c>
      <c r="N6" s="104">
        <f t="shared" ref="N6:N19" si="2">M6*300</f>
        <v>3300</v>
      </c>
      <c r="O6" s="105" t="s">
        <v>553</v>
      </c>
    </row>
    <row r="7" customFormat="1" ht="27" customHeight="1" spans="1:15">
      <c r="A7" s="6">
        <v>2</v>
      </c>
      <c r="B7" s="22"/>
      <c r="C7" s="27"/>
      <c r="D7" s="26" t="s">
        <v>29</v>
      </c>
      <c r="E7" s="26" t="s">
        <v>554</v>
      </c>
      <c r="F7" s="25" t="s">
        <v>555</v>
      </c>
      <c r="G7" s="25" t="s">
        <v>556</v>
      </c>
      <c r="H7" s="26" t="s">
        <v>557</v>
      </c>
      <c r="I7" s="102">
        <v>12</v>
      </c>
      <c r="J7" s="36">
        <v>0</v>
      </c>
      <c r="K7" s="36">
        <v>0</v>
      </c>
      <c r="L7" s="36">
        <v>0</v>
      </c>
      <c r="M7" s="103">
        <f t="shared" si="1"/>
        <v>12</v>
      </c>
      <c r="N7" s="104">
        <f t="shared" si="2"/>
        <v>3600</v>
      </c>
      <c r="O7" s="105"/>
    </row>
    <row r="8" customFormat="1" ht="27" customHeight="1" spans="1:15">
      <c r="A8" s="6">
        <v>3</v>
      </c>
      <c r="B8" s="22"/>
      <c r="C8" s="28"/>
      <c r="D8" s="26" t="s">
        <v>38</v>
      </c>
      <c r="E8" s="26" t="s">
        <v>39</v>
      </c>
      <c r="F8" s="29" t="s">
        <v>40</v>
      </c>
      <c r="G8" s="29" t="s">
        <v>430</v>
      </c>
      <c r="H8" s="26" t="s">
        <v>558</v>
      </c>
      <c r="I8" s="102">
        <v>11</v>
      </c>
      <c r="J8" s="36">
        <v>0</v>
      </c>
      <c r="K8" s="36">
        <v>0</v>
      </c>
      <c r="L8" s="36">
        <v>0</v>
      </c>
      <c r="M8" s="103">
        <f t="shared" si="1"/>
        <v>11</v>
      </c>
      <c r="N8" s="104">
        <f t="shared" si="2"/>
        <v>3300</v>
      </c>
      <c r="O8" s="105" t="s">
        <v>43</v>
      </c>
    </row>
    <row r="9" customFormat="1" ht="27" customHeight="1" spans="1:15">
      <c r="A9" s="6">
        <v>4</v>
      </c>
      <c r="B9" s="30"/>
      <c r="C9" s="31" t="s">
        <v>44</v>
      </c>
      <c r="D9" s="32" t="s">
        <v>45</v>
      </c>
      <c r="E9" s="32" t="s">
        <v>46</v>
      </c>
      <c r="F9" s="32" t="s">
        <v>47</v>
      </c>
      <c r="G9" s="31" t="s">
        <v>559</v>
      </c>
      <c r="H9" s="25" t="s">
        <v>560</v>
      </c>
      <c r="I9" s="102">
        <v>8</v>
      </c>
      <c r="J9" s="36">
        <v>0</v>
      </c>
      <c r="K9" s="36">
        <v>0</v>
      </c>
      <c r="L9" s="36">
        <v>0</v>
      </c>
      <c r="M9" s="103">
        <f t="shared" si="1"/>
        <v>8</v>
      </c>
      <c r="N9" s="104">
        <f t="shared" si="2"/>
        <v>2400</v>
      </c>
      <c r="O9" s="105"/>
    </row>
    <row r="10" customFormat="1" ht="27" customHeight="1" spans="1:15">
      <c r="A10" s="6">
        <v>5</v>
      </c>
      <c r="B10" s="30"/>
      <c r="C10" s="33"/>
      <c r="D10" s="33"/>
      <c r="E10" s="33"/>
      <c r="F10" s="33"/>
      <c r="G10" s="33"/>
      <c r="H10" s="25" t="s">
        <v>561</v>
      </c>
      <c r="I10" s="102">
        <v>4</v>
      </c>
      <c r="J10" s="36">
        <v>0</v>
      </c>
      <c r="K10" s="36">
        <v>0</v>
      </c>
      <c r="L10" s="36">
        <v>0</v>
      </c>
      <c r="M10" s="103">
        <f t="shared" si="1"/>
        <v>4</v>
      </c>
      <c r="N10" s="104">
        <f t="shared" si="2"/>
        <v>1200</v>
      </c>
      <c r="O10" s="105" t="s">
        <v>562</v>
      </c>
    </row>
    <row r="11" customFormat="1" ht="27" customHeight="1" spans="1:15">
      <c r="A11" s="6">
        <v>6</v>
      </c>
      <c r="B11" s="22"/>
      <c r="C11" s="34" t="s">
        <v>50</v>
      </c>
      <c r="D11" s="34" t="s">
        <v>51</v>
      </c>
      <c r="E11" s="34" t="s">
        <v>52</v>
      </c>
      <c r="F11" s="35" t="s">
        <v>53</v>
      </c>
      <c r="G11" s="36" t="s">
        <v>434</v>
      </c>
      <c r="H11" s="34" t="s">
        <v>563</v>
      </c>
      <c r="I11" s="106">
        <v>11</v>
      </c>
      <c r="J11" s="36">
        <v>0</v>
      </c>
      <c r="K11" s="36">
        <v>0</v>
      </c>
      <c r="L11" s="36">
        <v>0</v>
      </c>
      <c r="M11" s="107">
        <f t="shared" si="1"/>
        <v>11</v>
      </c>
      <c r="N11" s="108">
        <f t="shared" si="2"/>
        <v>3300</v>
      </c>
      <c r="O11" s="105" t="s">
        <v>58</v>
      </c>
    </row>
    <row r="12" customFormat="1" ht="27" customHeight="1" spans="1:15">
      <c r="A12" s="6">
        <v>7</v>
      </c>
      <c r="B12" s="22"/>
      <c r="C12" s="34" t="s">
        <v>59</v>
      </c>
      <c r="D12" s="34" t="s">
        <v>60</v>
      </c>
      <c r="E12" s="34" t="s">
        <v>61</v>
      </c>
      <c r="F12" s="36" t="s">
        <v>62</v>
      </c>
      <c r="G12" s="36" t="s">
        <v>436</v>
      </c>
      <c r="H12" s="34" t="s">
        <v>564</v>
      </c>
      <c r="I12" s="106">
        <v>12</v>
      </c>
      <c r="J12" s="36">
        <v>0</v>
      </c>
      <c r="K12" s="36">
        <v>0</v>
      </c>
      <c r="L12" s="36">
        <v>0</v>
      </c>
      <c r="M12" s="107">
        <f t="shared" si="1"/>
        <v>12</v>
      </c>
      <c r="N12" s="108">
        <f t="shared" si="2"/>
        <v>3600</v>
      </c>
      <c r="O12" s="109"/>
    </row>
    <row r="13" customFormat="1" ht="27" customHeight="1" spans="1:15">
      <c r="A13" s="6">
        <v>8</v>
      </c>
      <c r="B13" s="22"/>
      <c r="C13" s="37" t="s">
        <v>65</v>
      </c>
      <c r="D13" s="36" t="s">
        <v>66</v>
      </c>
      <c r="E13" s="36" t="s">
        <v>565</v>
      </c>
      <c r="F13" s="36" t="s">
        <v>566</v>
      </c>
      <c r="G13" s="36" t="s">
        <v>567</v>
      </c>
      <c r="H13" s="36" t="s">
        <v>568</v>
      </c>
      <c r="I13" s="81">
        <v>10</v>
      </c>
      <c r="J13" s="36">
        <v>0</v>
      </c>
      <c r="K13" s="36">
        <v>0</v>
      </c>
      <c r="L13" s="36">
        <v>0</v>
      </c>
      <c r="M13" s="110">
        <f t="shared" si="1"/>
        <v>10</v>
      </c>
      <c r="N13" s="111">
        <f t="shared" si="2"/>
        <v>3000</v>
      </c>
      <c r="O13" s="112" t="s">
        <v>71</v>
      </c>
    </row>
    <row r="14" customFormat="1" ht="27" customHeight="1" spans="1:15">
      <c r="A14" s="6">
        <v>9</v>
      </c>
      <c r="B14" s="22"/>
      <c r="C14" s="38"/>
      <c r="D14" s="36" t="s">
        <v>76</v>
      </c>
      <c r="E14" s="39" t="s">
        <v>569</v>
      </c>
      <c r="F14" s="39" t="s">
        <v>570</v>
      </c>
      <c r="G14" s="39" t="s">
        <v>571</v>
      </c>
      <c r="H14" s="40" t="s">
        <v>572</v>
      </c>
      <c r="I14" s="81">
        <v>10</v>
      </c>
      <c r="J14" s="36">
        <v>0</v>
      </c>
      <c r="K14" s="36">
        <v>0</v>
      </c>
      <c r="L14" s="36">
        <v>0</v>
      </c>
      <c r="M14" s="110">
        <f t="shared" si="1"/>
        <v>10</v>
      </c>
      <c r="N14" s="111">
        <f t="shared" si="2"/>
        <v>3000</v>
      </c>
      <c r="O14" s="112" t="s">
        <v>71</v>
      </c>
    </row>
    <row r="15" customFormat="1" ht="27" customHeight="1" spans="1:15">
      <c r="A15" s="6">
        <v>10</v>
      </c>
      <c r="B15" s="22"/>
      <c r="C15" s="41" t="s">
        <v>102</v>
      </c>
      <c r="D15" s="36" t="s">
        <v>103</v>
      </c>
      <c r="E15" s="36" t="s">
        <v>104</v>
      </c>
      <c r="F15" s="36" t="s">
        <v>573</v>
      </c>
      <c r="G15" s="36" t="s">
        <v>574</v>
      </c>
      <c r="H15" s="40" t="s">
        <v>575</v>
      </c>
      <c r="I15" s="81">
        <v>8</v>
      </c>
      <c r="J15" s="36">
        <v>0</v>
      </c>
      <c r="K15" s="36">
        <v>0</v>
      </c>
      <c r="L15" s="36">
        <v>0</v>
      </c>
      <c r="M15" s="110">
        <f t="shared" si="1"/>
        <v>8</v>
      </c>
      <c r="N15" s="111">
        <f t="shared" si="2"/>
        <v>2400</v>
      </c>
      <c r="O15" s="112" t="s">
        <v>458</v>
      </c>
    </row>
    <row r="16" customFormat="1" ht="27" customHeight="1" spans="1:15">
      <c r="A16" s="6">
        <v>11</v>
      </c>
      <c r="B16" s="22"/>
      <c r="C16" s="42"/>
      <c r="D16" s="37" t="s">
        <v>113</v>
      </c>
      <c r="E16" s="37" t="s">
        <v>114</v>
      </c>
      <c r="F16" s="37" t="s">
        <v>459</v>
      </c>
      <c r="G16" s="37" t="s">
        <v>576</v>
      </c>
      <c r="H16" s="40" t="s">
        <v>577</v>
      </c>
      <c r="I16" s="81">
        <v>4</v>
      </c>
      <c r="J16" s="36">
        <v>0</v>
      </c>
      <c r="K16" s="36">
        <v>0</v>
      </c>
      <c r="L16" s="36">
        <v>0</v>
      </c>
      <c r="M16" s="110">
        <f t="shared" si="1"/>
        <v>4</v>
      </c>
      <c r="N16" s="111">
        <f t="shared" si="2"/>
        <v>1200</v>
      </c>
      <c r="O16" s="112"/>
    </row>
    <row r="17" customFormat="1" ht="27" customHeight="1" spans="1:15">
      <c r="A17" s="6">
        <v>12</v>
      </c>
      <c r="B17" s="22"/>
      <c r="C17" s="42"/>
      <c r="D17" s="43"/>
      <c r="E17" s="43"/>
      <c r="F17" s="43"/>
      <c r="G17" s="43"/>
      <c r="H17" s="40" t="s">
        <v>578</v>
      </c>
      <c r="I17" s="81">
        <v>8</v>
      </c>
      <c r="J17" s="36">
        <v>0</v>
      </c>
      <c r="K17" s="36">
        <v>0</v>
      </c>
      <c r="L17" s="36">
        <v>0</v>
      </c>
      <c r="M17" s="110">
        <f t="shared" si="1"/>
        <v>8</v>
      </c>
      <c r="N17" s="111">
        <f t="shared" si="2"/>
        <v>2400</v>
      </c>
      <c r="O17" s="112" t="s">
        <v>579</v>
      </c>
    </row>
    <row r="18" customFormat="1" ht="27" customHeight="1" spans="1:15">
      <c r="A18" s="6">
        <v>13</v>
      </c>
      <c r="B18" s="22"/>
      <c r="C18" s="42"/>
      <c r="D18" s="44" t="s">
        <v>118</v>
      </c>
      <c r="E18" s="44" t="s">
        <v>119</v>
      </c>
      <c r="F18" s="44" t="s">
        <v>120</v>
      </c>
      <c r="G18" s="44" t="s">
        <v>580</v>
      </c>
      <c r="H18" s="44" t="s">
        <v>581</v>
      </c>
      <c r="I18" s="81">
        <v>12</v>
      </c>
      <c r="J18" s="36">
        <v>0</v>
      </c>
      <c r="K18" s="36">
        <v>0</v>
      </c>
      <c r="L18" s="36">
        <v>0</v>
      </c>
      <c r="M18" s="110">
        <f t="shared" si="1"/>
        <v>12</v>
      </c>
      <c r="N18" s="111">
        <f t="shared" si="2"/>
        <v>3600</v>
      </c>
      <c r="O18" s="112"/>
    </row>
    <row r="19" customFormat="1" ht="27" customHeight="1" spans="1:15">
      <c r="A19" s="6">
        <v>14</v>
      </c>
      <c r="B19" s="22"/>
      <c r="C19" s="42"/>
      <c r="D19" s="44" t="s">
        <v>582</v>
      </c>
      <c r="E19" s="44" t="s">
        <v>583</v>
      </c>
      <c r="F19" s="45" t="s">
        <v>584</v>
      </c>
      <c r="G19" s="44" t="s">
        <v>585</v>
      </c>
      <c r="H19" s="44" t="s">
        <v>586</v>
      </c>
      <c r="I19" s="81">
        <v>12</v>
      </c>
      <c r="J19" s="36">
        <v>0</v>
      </c>
      <c r="K19" s="36">
        <v>0</v>
      </c>
      <c r="L19" s="36">
        <v>0</v>
      </c>
      <c r="M19" s="81">
        <f t="shared" si="1"/>
        <v>12</v>
      </c>
      <c r="N19" s="111">
        <f t="shared" si="2"/>
        <v>3600</v>
      </c>
      <c r="O19" s="105" t="s">
        <v>587</v>
      </c>
    </row>
    <row r="20" s="2" customFormat="1" ht="36" customHeight="1" spans="1:15">
      <c r="A20" s="19" t="s">
        <v>268</v>
      </c>
      <c r="B20" s="20"/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/>
      <c r="J20" s="21"/>
      <c r="K20" s="21"/>
      <c r="L20" s="21"/>
      <c r="M20" s="101"/>
      <c r="N20" s="101">
        <f>SUM(N19:N19)</f>
        <v>3600</v>
      </c>
      <c r="O20" s="21"/>
    </row>
    <row r="21" s="2" customFormat="1" ht="27" customHeight="1" spans="1:15">
      <c r="A21" s="6">
        <v>15</v>
      </c>
      <c r="B21" s="46" t="s">
        <v>125</v>
      </c>
      <c r="C21" s="47" t="s">
        <v>126</v>
      </c>
      <c r="D21" s="47" t="s">
        <v>127</v>
      </c>
      <c r="E21" s="47" t="s">
        <v>128</v>
      </c>
      <c r="F21" s="47" t="s">
        <v>129</v>
      </c>
      <c r="G21" s="47" t="s">
        <v>130</v>
      </c>
      <c r="H21" s="47" t="s">
        <v>588</v>
      </c>
      <c r="I21" s="113" t="s">
        <v>364</v>
      </c>
      <c r="J21" s="113" t="s">
        <v>363</v>
      </c>
      <c r="K21" s="47">
        <v>0</v>
      </c>
      <c r="L21" s="47">
        <v>0</v>
      </c>
      <c r="M21" s="114">
        <v>12</v>
      </c>
      <c r="N21" s="115">
        <v>3600</v>
      </c>
      <c r="O21" s="49"/>
    </row>
    <row r="22" s="2" customFormat="1" ht="36" customHeight="1" spans="1:15">
      <c r="A22" s="19" t="s">
        <v>268</v>
      </c>
      <c r="B22" s="20"/>
      <c r="C22" s="21">
        <v>2</v>
      </c>
      <c r="D22" s="21">
        <v>2</v>
      </c>
      <c r="E22" s="21">
        <v>2</v>
      </c>
      <c r="F22" s="21">
        <v>2</v>
      </c>
      <c r="G22" s="21">
        <v>2</v>
      </c>
      <c r="H22" s="21">
        <v>2</v>
      </c>
      <c r="I22" s="21"/>
      <c r="J22" s="21"/>
      <c r="K22" s="21"/>
      <c r="L22" s="21"/>
      <c r="M22" s="101"/>
      <c r="N22" s="101">
        <v>2100</v>
      </c>
      <c r="O22" s="21"/>
    </row>
    <row r="23" s="2" customFormat="1" ht="27" customHeight="1" spans="1:15">
      <c r="A23" s="6">
        <v>16</v>
      </c>
      <c r="B23" s="48" t="s">
        <v>132</v>
      </c>
      <c r="C23" s="49" t="s">
        <v>133</v>
      </c>
      <c r="D23" s="49" t="s">
        <v>134</v>
      </c>
      <c r="E23" s="49" t="s">
        <v>465</v>
      </c>
      <c r="F23" s="49" t="s">
        <v>136</v>
      </c>
      <c r="G23" s="49" t="s">
        <v>137</v>
      </c>
      <c r="H23" s="50" t="s">
        <v>589</v>
      </c>
      <c r="I23" s="52">
        <v>7</v>
      </c>
      <c r="J23" s="36">
        <v>0</v>
      </c>
      <c r="K23" s="36">
        <v>0</v>
      </c>
      <c r="L23" s="36">
        <v>0</v>
      </c>
      <c r="M23" s="116">
        <v>7</v>
      </c>
      <c r="N23" s="52">
        <v>2100</v>
      </c>
      <c r="O23" s="54" t="s">
        <v>139</v>
      </c>
    </row>
    <row r="24" s="2" customFormat="1" ht="27" customHeight="1" spans="1:15">
      <c r="A24" s="6">
        <v>17</v>
      </c>
      <c r="B24" s="51"/>
      <c r="C24" s="49" t="s">
        <v>140</v>
      </c>
      <c r="D24" s="49" t="s">
        <v>141</v>
      </c>
      <c r="E24" s="49" t="s">
        <v>142</v>
      </c>
      <c r="F24" s="49" t="s">
        <v>143</v>
      </c>
      <c r="G24" s="49" t="s">
        <v>144</v>
      </c>
      <c r="H24" s="52" t="s">
        <v>590</v>
      </c>
      <c r="I24" s="52">
        <v>12</v>
      </c>
      <c r="J24" s="36">
        <v>0</v>
      </c>
      <c r="K24" s="36">
        <v>0</v>
      </c>
      <c r="L24" s="36">
        <v>0</v>
      </c>
      <c r="M24" s="116">
        <v>12</v>
      </c>
      <c r="N24" s="52">
        <v>0</v>
      </c>
      <c r="O24" s="117" t="s">
        <v>591</v>
      </c>
    </row>
    <row r="25" s="2" customFormat="1" ht="36" customHeight="1" spans="1:15">
      <c r="A25" s="19" t="s">
        <v>268</v>
      </c>
      <c r="B25" s="20"/>
      <c r="C25" s="21">
        <v>1</v>
      </c>
      <c r="D25" s="21">
        <v>1</v>
      </c>
      <c r="E25" s="21">
        <v>1</v>
      </c>
      <c r="F25" s="21">
        <v>1</v>
      </c>
      <c r="G25" s="21">
        <v>1</v>
      </c>
      <c r="H25" s="21">
        <v>1</v>
      </c>
      <c r="I25" s="21"/>
      <c r="J25" s="21"/>
      <c r="K25" s="21"/>
      <c r="L25" s="21"/>
      <c r="M25" s="101"/>
      <c r="N25" s="101">
        <v>3600</v>
      </c>
      <c r="O25" s="21"/>
    </row>
    <row r="26" s="2" customFormat="1" ht="27" customHeight="1" spans="1:15">
      <c r="A26" s="6">
        <v>18</v>
      </c>
      <c r="B26" s="53" t="s">
        <v>146</v>
      </c>
      <c r="C26" s="54" t="s">
        <v>147</v>
      </c>
      <c r="D26" s="35" t="s">
        <v>148</v>
      </c>
      <c r="E26" s="55" t="s">
        <v>149</v>
      </c>
      <c r="F26" s="35" t="s">
        <v>150</v>
      </c>
      <c r="G26" s="54" t="s">
        <v>151</v>
      </c>
      <c r="H26" s="52" t="s">
        <v>592</v>
      </c>
      <c r="I26" s="52">
        <v>12</v>
      </c>
      <c r="J26" s="52">
        <v>0</v>
      </c>
      <c r="K26" s="52">
        <v>0</v>
      </c>
      <c r="L26" s="52">
        <v>0</v>
      </c>
      <c r="M26" s="52">
        <v>12</v>
      </c>
      <c r="N26" s="52">
        <v>3600</v>
      </c>
      <c r="O26" s="52" t="s">
        <v>470</v>
      </c>
    </row>
    <row r="27" s="2" customFormat="1" ht="36" customHeight="1" spans="1:15">
      <c r="A27" s="19" t="s">
        <v>268</v>
      </c>
      <c r="B27" s="20"/>
      <c r="C27" s="21">
        <v>5</v>
      </c>
      <c r="D27" s="21">
        <v>11</v>
      </c>
      <c r="E27" s="21">
        <v>20</v>
      </c>
      <c r="F27" s="21">
        <v>22</v>
      </c>
      <c r="G27" s="21">
        <v>22</v>
      </c>
      <c r="H27" s="21">
        <v>10</v>
      </c>
      <c r="I27" s="21"/>
      <c r="J27" s="21"/>
      <c r="K27" s="21"/>
      <c r="L27" s="21"/>
      <c r="M27" s="101"/>
      <c r="N27" s="101">
        <f>SUM(N28+N33+N35+N36+N39+N40+N44+N45+N46+N47)</f>
        <v>32400</v>
      </c>
      <c r="O27" s="21"/>
    </row>
    <row r="28" s="3" customFormat="1" ht="28" customHeight="1" spans="1:15">
      <c r="A28" s="56">
        <v>19</v>
      </c>
      <c r="B28" s="57" t="s">
        <v>155</v>
      </c>
      <c r="C28" s="58" t="s">
        <v>471</v>
      </c>
      <c r="D28" s="59" t="s">
        <v>157</v>
      </c>
      <c r="E28" s="60" t="s">
        <v>158</v>
      </c>
      <c r="F28" s="60" t="s">
        <v>159</v>
      </c>
      <c r="G28" s="60" t="s">
        <v>472</v>
      </c>
      <c r="H28" s="58" t="s">
        <v>593</v>
      </c>
      <c r="I28" s="37">
        <v>0</v>
      </c>
      <c r="J28" s="37">
        <v>0</v>
      </c>
      <c r="K28" s="37">
        <v>0</v>
      </c>
      <c r="L28" s="37">
        <v>0</v>
      </c>
      <c r="M28" s="37">
        <f>I28-3*J28-6*K28-6*L28</f>
        <v>0</v>
      </c>
      <c r="N28" s="37">
        <f>300*M28</f>
        <v>0</v>
      </c>
      <c r="O28" s="37" t="s">
        <v>594</v>
      </c>
    </row>
    <row r="29" s="3" customFormat="1" ht="28" customHeight="1" spans="1:15">
      <c r="A29" s="56"/>
      <c r="B29" s="61"/>
      <c r="C29" s="62"/>
      <c r="D29" s="63"/>
      <c r="E29" s="59" t="s">
        <v>162</v>
      </c>
      <c r="F29" s="59" t="s">
        <v>163</v>
      </c>
      <c r="G29" s="59" t="s">
        <v>474</v>
      </c>
      <c r="H29" s="62"/>
      <c r="I29" s="118"/>
      <c r="J29" s="118"/>
      <c r="K29" s="118"/>
      <c r="L29" s="118"/>
      <c r="M29" s="118"/>
      <c r="N29" s="118"/>
      <c r="O29" s="118"/>
    </row>
    <row r="30" s="3" customFormat="1" ht="28" customHeight="1" spans="1:15">
      <c r="A30" s="56"/>
      <c r="B30" s="61"/>
      <c r="C30" s="62"/>
      <c r="D30" s="63"/>
      <c r="E30" s="36" t="s">
        <v>166</v>
      </c>
      <c r="F30" s="36" t="s">
        <v>167</v>
      </c>
      <c r="G30" s="36" t="s">
        <v>476</v>
      </c>
      <c r="H30" s="62"/>
      <c r="I30" s="118"/>
      <c r="J30" s="118"/>
      <c r="K30" s="118"/>
      <c r="L30" s="118"/>
      <c r="M30" s="118"/>
      <c r="N30" s="118"/>
      <c r="O30" s="118"/>
    </row>
    <row r="31" s="3" customFormat="1" ht="28" customHeight="1" spans="1:15">
      <c r="A31" s="56"/>
      <c r="B31" s="61"/>
      <c r="C31" s="62"/>
      <c r="D31" s="63"/>
      <c r="E31" s="64" t="s">
        <v>170</v>
      </c>
      <c r="F31" s="64" t="s">
        <v>171</v>
      </c>
      <c r="G31" s="64" t="s">
        <v>172</v>
      </c>
      <c r="H31" s="62"/>
      <c r="I31" s="118"/>
      <c r="J31" s="118"/>
      <c r="K31" s="118"/>
      <c r="L31" s="118"/>
      <c r="M31" s="118"/>
      <c r="N31" s="118"/>
      <c r="O31" s="118"/>
    </row>
    <row r="32" s="3" customFormat="1" ht="28" customHeight="1" spans="1:15">
      <c r="A32" s="56"/>
      <c r="B32" s="61"/>
      <c r="C32" s="62"/>
      <c r="D32" s="63"/>
      <c r="E32" s="64" t="s">
        <v>177</v>
      </c>
      <c r="F32" s="64" t="s">
        <v>178</v>
      </c>
      <c r="G32" s="64" t="s">
        <v>481</v>
      </c>
      <c r="H32" s="65"/>
      <c r="I32" s="119"/>
      <c r="J32" s="119"/>
      <c r="K32" s="119"/>
      <c r="L32" s="119"/>
      <c r="M32" s="119"/>
      <c r="N32" s="119"/>
      <c r="O32" s="119"/>
    </row>
    <row r="33" s="4" customFormat="1" ht="28" customHeight="1" spans="1:15">
      <c r="A33" s="56">
        <v>20</v>
      </c>
      <c r="B33" s="61"/>
      <c r="C33" s="62"/>
      <c r="D33" s="59" t="s">
        <v>181</v>
      </c>
      <c r="E33" s="64" t="s">
        <v>182</v>
      </c>
      <c r="F33" s="64" t="s">
        <v>183</v>
      </c>
      <c r="G33" s="64" t="s">
        <v>595</v>
      </c>
      <c r="H33" s="59" t="s">
        <v>596</v>
      </c>
      <c r="I33" s="120">
        <v>12</v>
      </c>
      <c r="J33" s="120">
        <v>0</v>
      </c>
      <c r="K33" s="120">
        <v>0</v>
      </c>
      <c r="L33" s="120">
        <v>0</v>
      </c>
      <c r="M33" s="121">
        <f>I33-3*J33-6*K33-6*L33</f>
        <v>12</v>
      </c>
      <c r="N33" s="122">
        <f>300*M33</f>
        <v>3600</v>
      </c>
      <c r="O33" s="59" t="s">
        <v>597</v>
      </c>
    </row>
    <row r="34" s="4" customFormat="1" ht="28" customHeight="1" spans="1:15">
      <c r="A34" s="56"/>
      <c r="B34" s="61"/>
      <c r="C34" s="65"/>
      <c r="D34" s="66"/>
      <c r="E34" s="64" t="s">
        <v>186</v>
      </c>
      <c r="F34" s="64" t="s">
        <v>187</v>
      </c>
      <c r="G34" s="64" t="s">
        <v>188</v>
      </c>
      <c r="H34" s="66"/>
      <c r="I34" s="66"/>
      <c r="J34" s="66"/>
      <c r="K34" s="66"/>
      <c r="L34" s="66"/>
      <c r="M34" s="123"/>
      <c r="N34" s="122"/>
      <c r="O34" s="66"/>
    </row>
    <row r="35" s="5" customFormat="1" ht="28" customHeight="1" spans="1:15">
      <c r="A35" s="67">
        <v>21</v>
      </c>
      <c r="B35" s="61"/>
      <c r="C35" s="59" t="s">
        <v>487</v>
      </c>
      <c r="D35" s="68" t="s">
        <v>191</v>
      </c>
      <c r="E35" s="64" t="s">
        <v>192</v>
      </c>
      <c r="F35" s="68" t="s">
        <v>193</v>
      </c>
      <c r="G35" s="68" t="s">
        <v>194</v>
      </c>
      <c r="H35" s="68" t="s">
        <v>598</v>
      </c>
      <c r="I35" s="66">
        <v>12</v>
      </c>
      <c r="J35" s="66">
        <v>0</v>
      </c>
      <c r="K35" s="66">
        <v>0</v>
      </c>
      <c r="L35" s="66">
        <v>0</v>
      </c>
      <c r="M35" s="121">
        <f t="shared" ref="M35:M40" si="3">I35-3*J35-6*K35-6*L35</f>
        <v>12</v>
      </c>
      <c r="N35" s="102">
        <f>300*M35</f>
        <v>3600</v>
      </c>
      <c r="O35" s="66"/>
    </row>
    <row r="36" s="5" customFormat="1" ht="28" customHeight="1" spans="1:15">
      <c r="A36" s="69">
        <v>22</v>
      </c>
      <c r="B36" s="61"/>
      <c r="C36" s="70"/>
      <c r="D36" s="71" t="s">
        <v>196</v>
      </c>
      <c r="E36" s="36" t="s">
        <v>197</v>
      </c>
      <c r="F36" s="36" t="s">
        <v>599</v>
      </c>
      <c r="G36" s="36" t="s">
        <v>199</v>
      </c>
      <c r="H36" s="71" t="s">
        <v>600</v>
      </c>
      <c r="I36" s="70">
        <v>12</v>
      </c>
      <c r="J36" s="70">
        <v>0</v>
      </c>
      <c r="K36" s="70">
        <v>0</v>
      </c>
      <c r="L36" s="70">
        <v>0</v>
      </c>
      <c r="M36" s="121">
        <f>I36-3*J38-6*K38-6*L38</f>
        <v>12</v>
      </c>
      <c r="N36" s="102">
        <f>300*M36</f>
        <v>3600</v>
      </c>
      <c r="O36" s="63" t="s">
        <v>597</v>
      </c>
    </row>
    <row r="37" s="5" customFormat="1" ht="28" customHeight="1" spans="1:15">
      <c r="A37" s="69"/>
      <c r="B37" s="61"/>
      <c r="C37" s="70"/>
      <c r="D37" s="72"/>
      <c r="E37" s="36" t="s">
        <v>201</v>
      </c>
      <c r="F37" s="36" t="s">
        <v>202</v>
      </c>
      <c r="G37" s="36" t="s">
        <v>203</v>
      </c>
      <c r="H37" s="72"/>
      <c r="I37" s="70"/>
      <c r="J37" s="70"/>
      <c r="K37" s="70"/>
      <c r="L37" s="70"/>
      <c r="M37" s="123"/>
      <c r="N37" s="102"/>
      <c r="O37" s="70"/>
    </row>
    <row r="38" s="5" customFormat="1" ht="28" customHeight="1" spans="1:15">
      <c r="A38" s="69"/>
      <c r="B38" s="61"/>
      <c r="C38" s="66"/>
      <c r="D38" s="73"/>
      <c r="E38" s="36" t="s">
        <v>206</v>
      </c>
      <c r="F38" s="36" t="s">
        <v>207</v>
      </c>
      <c r="G38" s="36" t="s">
        <v>208</v>
      </c>
      <c r="H38" s="73"/>
      <c r="I38" s="66"/>
      <c r="J38" s="66"/>
      <c r="K38" s="66"/>
      <c r="L38" s="66"/>
      <c r="M38" s="123"/>
      <c r="N38" s="102"/>
      <c r="O38" s="66"/>
    </row>
    <row r="39" s="4" customFormat="1" ht="28" customHeight="1" spans="1:15">
      <c r="A39" s="74">
        <v>23</v>
      </c>
      <c r="B39" s="61"/>
      <c r="C39" s="64" t="s">
        <v>210</v>
      </c>
      <c r="D39" s="36" t="s">
        <v>211</v>
      </c>
      <c r="E39" s="36" t="s">
        <v>212</v>
      </c>
      <c r="F39" s="36" t="s">
        <v>213</v>
      </c>
      <c r="G39" s="36" t="s">
        <v>214</v>
      </c>
      <c r="H39" s="36" t="s">
        <v>601</v>
      </c>
      <c r="I39" s="81">
        <v>12</v>
      </c>
      <c r="J39" s="81">
        <v>0</v>
      </c>
      <c r="K39" s="81">
        <v>0</v>
      </c>
      <c r="L39" s="81">
        <v>0</v>
      </c>
      <c r="M39" s="121">
        <f t="shared" si="3"/>
        <v>12</v>
      </c>
      <c r="N39" s="121">
        <f t="shared" ref="N39:N48" si="4">300*M39</f>
        <v>3600</v>
      </c>
      <c r="O39" s="81"/>
    </row>
    <row r="40" s="4" customFormat="1" ht="28" customHeight="1" spans="1:15">
      <c r="A40" s="56">
        <v>24</v>
      </c>
      <c r="B40" s="61"/>
      <c r="C40" s="59" t="s">
        <v>498</v>
      </c>
      <c r="D40" s="75" t="s">
        <v>217</v>
      </c>
      <c r="E40" s="36" t="s">
        <v>218</v>
      </c>
      <c r="F40" s="36" t="s">
        <v>219</v>
      </c>
      <c r="G40" s="36" t="s">
        <v>220</v>
      </c>
      <c r="H40" s="60" t="s">
        <v>602</v>
      </c>
      <c r="I40" s="77">
        <v>12</v>
      </c>
      <c r="J40" s="77">
        <v>0</v>
      </c>
      <c r="K40" s="124">
        <v>0</v>
      </c>
      <c r="L40" s="124">
        <v>0</v>
      </c>
      <c r="M40" s="121">
        <f t="shared" si="3"/>
        <v>12</v>
      </c>
      <c r="N40" s="121">
        <f t="shared" si="4"/>
        <v>3600</v>
      </c>
      <c r="O40" s="64" t="s">
        <v>597</v>
      </c>
    </row>
    <row r="41" s="4" customFormat="1" ht="28" customHeight="1" spans="1:15">
      <c r="A41" s="56"/>
      <c r="B41" s="61"/>
      <c r="C41" s="70"/>
      <c r="D41" s="76"/>
      <c r="E41" s="36" t="s">
        <v>222</v>
      </c>
      <c r="F41" s="36" t="s">
        <v>223</v>
      </c>
      <c r="G41" s="36" t="s">
        <v>224</v>
      </c>
      <c r="H41" s="77"/>
      <c r="I41" s="77"/>
      <c r="J41" s="77"/>
      <c r="K41" s="125"/>
      <c r="L41" s="125"/>
      <c r="M41" s="123"/>
      <c r="N41" s="123"/>
      <c r="O41" s="125"/>
    </row>
    <row r="42" s="4" customFormat="1" ht="28" customHeight="1" spans="1:15">
      <c r="A42" s="56"/>
      <c r="B42" s="61"/>
      <c r="C42" s="70"/>
      <c r="D42" s="76"/>
      <c r="E42" s="60" t="s">
        <v>226</v>
      </c>
      <c r="F42" s="36" t="s">
        <v>227</v>
      </c>
      <c r="G42" s="36" t="s">
        <v>603</v>
      </c>
      <c r="H42" s="77"/>
      <c r="I42" s="77"/>
      <c r="J42" s="77"/>
      <c r="K42" s="125"/>
      <c r="L42" s="125"/>
      <c r="M42" s="123"/>
      <c r="N42" s="123"/>
      <c r="O42" s="125"/>
    </row>
    <row r="43" s="4" customFormat="1" ht="28" customHeight="1" spans="1:15">
      <c r="A43" s="56"/>
      <c r="B43" s="61"/>
      <c r="C43" s="70"/>
      <c r="D43" s="76"/>
      <c r="E43" s="77"/>
      <c r="F43" s="36" t="s">
        <v>233</v>
      </c>
      <c r="G43" s="36" t="s">
        <v>234</v>
      </c>
      <c r="H43" s="77"/>
      <c r="I43" s="77"/>
      <c r="J43" s="77"/>
      <c r="K43" s="126"/>
      <c r="L43" s="126"/>
      <c r="M43" s="123"/>
      <c r="N43" s="123"/>
      <c r="O43" s="126"/>
    </row>
    <row r="44" s="4" customFormat="1" ht="28" customHeight="1" spans="1:15">
      <c r="A44" s="74">
        <v>25</v>
      </c>
      <c r="B44" s="61"/>
      <c r="C44" s="70"/>
      <c r="D44" s="75" t="s">
        <v>236</v>
      </c>
      <c r="E44" s="36" t="s">
        <v>237</v>
      </c>
      <c r="F44" s="36" t="s">
        <v>238</v>
      </c>
      <c r="G44" s="36" t="s">
        <v>239</v>
      </c>
      <c r="H44" s="60" t="s">
        <v>604</v>
      </c>
      <c r="I44" s="77">
        <v>12</v>
      </c>
      <c r="J44" s="77">
        <v>0</v>
      </c>
      <c r="K44" s="124">
        <v>0</v>
      </c>
      <c r="L44" s="124">
        <v>0</v>
      </c>
      <c r="M44" s="121">
        <f>I44-3*J44-6*K44-6*L44</f>
        <v>12</v>
      </c>
      <c r="N44" s="121">
        <f t="shared" si="4"/>
        <v>3600</v>
      </c>
      <c r="O44" s="77"/>
    </row>
    <row r="45" s="4" customFormat="1" ht="28" customHeight="1" spans="1:15">
      <c r="A45" s="74">
        <v>26</v>
      </c>
      <c r="B45" s="61"/>
      <c r="C45" s="70"/>
      <c r="D45" s="78" t="s">
        <v>241</v>
      </c>
      <c r="E45" s="36" t="s">
        <v>242</v>
      </c>
      <c r="F45" s="36" t="s">
        <v>243</v>
      </c>
      <c r="G45" s="36" t="s">
        <v>244</v>
      </c>
      <c r="H45" s="36" t="s">
        <v>605</v>
      </c>
      <c r="I45" s="77">
        <v>12</v>
      </c>
      <c r="J45" s="81">
        <v>0</v>
      </c>
      <c r="K45" s="81">
        <v>0</v>
      </c>
      <c r="L45" s="81">
        <v>0</v>
      </c>
      <c r="M45" s="122">
        <f>I45-3*J45-6*K45-6*L45</f>
        <v>12</v>
      </c>
      <c r="N45" s="121">
        <f t="shared" si="4"/>
        <v>3600</v>
      </c>
      <c r="O45" s="77"/>
    </row>
    <row r="46" s="4" customFormat="1" ht="28" customHeight="1" spans="1:15">
      <c r="A46" s="74">
        <v>27</v>
      </c>
      <c r="B46" s="61"/>
      <c r="C46" s="70"/>
      <c r="D46" s="36" t="s">
        <v>246</v>
      </c>
      <c r="E46" s="36" t="s">
        <v>247</v>
      </c>
      <c r="F46" s="36" t="s">
        <v>248</v>
      </c>
      <c r="G46" s="36" t="s">
        <v>606</v>
      </c>
      <c r="H46" s="36" t="s">
        <v>607</v>
      </c>
      <c r="I46" s="77">
        <v>12</v>
      </c>
      <c r="J46" s="81">
        <v>0</v>
      </c>
      <c r="K46" s="81">
        <v>0</v>
      </c>
      <c r="L46" s="81">
        <v>0</v>
      </c>
      <c r="M46" s="121">
        <f>I46-3*J46-6*K46-6*L46</f>
        <v>12</v>
      </c>
      <c r="N46" s="121">
        <f t="shared" si="4"/>
        <v>3600</v>
      </c>
      <c r="O46" s="77"/>
    </row>
    <row r="47" s="4" customFormat="1" ht="28" customHeight="1" spans="1:15">
      <c r="A47" s="74">
        <v>28</v>
      </c>
      <c r="B47" s="61"/>
      <c r="C47" s="66"/>
      <c r="D47" s="36" t="s">
        <v>254</v>
      </c>
      <c r="E47" s="36" t="s">
        <v>255</v>
      </c>
      <c r="F47" s="36" t="s">
        <v>256</v>
      </c>
      <c r="G47" s="36" t="s">
        <v>257</v>
      </c>
      <c r="H47" s="36" t="s">
        <v>608</v>
      </c>
      <c r="I47" s="77">
        <v>12</v>
      </c>
      <c r="J47" s="81">
        <v>0</v>
      </c>
      <c r="K47" s="81">
        <v>0</v>
      </c>
      <c r="L47" s="81">
        <v>0</v>
      </c>
      <c r="M47" s="121">
        <f>I47-3*J47-6*K47-6*L47</f>
        <v>12</v>
      </c>
      <c r="N47" s="121">
        <f t="shared" si="4"/>
        <v>3600</v>
      </c>
      <c r="O47" s="77"/>
    </row>
    <row r="48" s="4" customFormat="1" ht="28" customHeight="1" spans="1:15">
      <c r="A48" s="56" t="s">
        <v>609</v>
      </c>
      <c r="B48" s="61"/>
      <c r="C48" s="59" t="s">
        <v>259</v>
      </c>
      <c r="D48" s="79" t="s">
        <v>260</v>
      </c>
      <c r="E48" s="80" t="s">
        <v>261</v>
      </c>
      <c r="F48" s="36" t="s">
        <v>262</v>
      </c>
      <c r="G48" s="68" t="s">
        <v>263</v>
      </c>
      <c r="H48" s="81" t="s">
        <v>609</v>
      </c>
      <c r="I48" s="124">
        <v>0</v>
      </c>
      <c r="J48" s="124">
        <v>0</v>
      </c>
      <c r="K48" s="124">
        <v>0</v>
      </c>
      <c r="L48" s="124">
        <v>0</v>
      </c>
      <c r="M48" s="121">
        <f>I48-3*J48-6*K48-6*L48</f>
        <v>0</v>
      </c>
      <c r="N48" s="121">
        <f t="shared" si="4"/>
        <v>0</v>
      </c>
      <c r="O48" s="64" t="s">
        <v>610</v>
      </c>
    </row>
    <row r="49" s="5" customFormat="1" ht="28" customHeight="1" spans="1:15">
      <c r="A49" s="56"/>
      <c r="B49" s="61"/>
      <c r="C49" s="70"/>
      <c r="D49" s="82"/>
      <c r="E49" s="73"/>
      <c r="F49" s="36" t="s">
        <v>265</v>
      </c>
      <c r="G49" s="68" t="s">
        <v>266</v>
      </c>
      <c r="H49" s="81"/>
      <c r="I49" s="125"/>
      <c r="J49" s="125"/>
      <c r="K49" s="125"/>
      <c r="L49" s="125"/>
      <c r="M49" s="123"/>
      <c r="N49" s="127"/>
      <c r="O49" s="125"/>
    </row>
    <row r="50" s="2" customFormat="1" ht="34" customHeight="1" spans="1:15">
      <c r="A50" s="19" t="s">
        <v>268</v>
      </c>
      <c r="B50" s="20"/>
      <c r="C50" s="21">
        <v>4</v>
      </c>
      <c r="D50" s="21">
        <v>5</v>
      </c>
      <c r="E50" s="21">
        <v>5</v>
      </c>
      <c r="F50" s="21">
        <v>5</v>
      </c>
      <c r="G50" s="21">
        <v>5</v>
      </c>
      <c r="H50" s="21">
        <v>6</v>
      </c>
      <c r="I50" s="21"/>
      <c r="J50" s="21"/>
      <c r="K50" s="21"/>
      <c r="L50" s="21"/>
      <c r="M50" s="101"/>
      <c r="N50" s="101">
        <f>SUM(N51:N56)</f>
        <v>11400</v>
      </c>
      <c r="O50" s="21"/>
    </row>
    <row r="51" s="2" customFormat="1" ht="27" customHeight="1" spans="1:15">
      <c r="A51" s="6">
        <v>29</v>
      </c>
      <c r="B51" s="83"/>
      <c r="C51" s="84" t="s">
        <v>270</v>
      </c>
      <c r="D51" s="84" t="s">
        <v>23</v>
      </c>
      <c r="E51" s="84" t="s">
        <v>271</v>
      </c>
      <c r="F51" s="84" t="s">
        <v>272</v>
      </c>
      <c r="G51" s="84" t="s">
        <v>273</v>
      </c>
      <c r="H51" s="84" t="s">
        <v>611</v>
      </c>
      <c r="I51" s="84">
        <v>2</v>
      </c>
      <c r="J51" s="113" t="s">
        <v>363</v>
      </c>
      <c r="K51" s="47">
        <v>0</v>
      </c>
      <c r="L51" s="47">
        <v>0</v>
      </c>
      <c r="M51" s="84">
        <v>2</v>
      </c>
      <c r="N51" s="84">
        <v>600</v>
      </c>
      <c r="O51" s="128" t="s">
        <v>275</v>
      </c>
    </row>
    <row r="52" s="2" customFormat="1" ht="27" customHeight="1" spans="1:15">
      <c r="A52" s="6">
        <v>30</v>
      </c>
      <c r="B52" s="83" t="s">
        <v>612</v>
      </c>
      <c r="C52" s="84" t="s">
        <v>276</v>
      </c>
      <c r="D52" s="85" t="s">
        <v>518</v>
      </c>
      <c r="E52" s="85" t="s">
        <v>278</v>
      </c>
      <c r="F52" s="85" t="s">
        <v>279</v>
      </c>
      <c r="G52" s="85" t="s">
        <v>280</v>
      </c>
      <c r="H52" s="85" t="s">
        <v>613</v>
      </c>
      <c r="I52" s="85">
        <v>12</v>
      </c>
      <c r="J52" s="113" t="s">
        <v>363</v>
      </c>
      <c r="K52" s="47">
        <v>0</v>
      </c>
      <c r="L52" s="47">
        <v>0</v>
      </c>
      <c r="M52" s="85">
        <v>12</v>
      </c>
      <c r="N52" s="85">
        <v>0</v>
      </c>
      <c r="O52" s="129" t="s">
        <v>282</v>
      </c>
    </row>
    <row r="53" s="2" customFormat="1" ht="27" customHeight="1" spans="1:15">
      <c r="A53" s="6">
        <v>31</v>
      </c>
      <c r="B53" s="86"/>
      <c r="C53" s="87" t="s">
        <v>283</v>
      </c>
      <c r="D53" s="87" t="s">
        <v>284</v>
      </c>
      <c r="E53" s="87" t="s">
        <v>285</v>
      </c>
      <c r="F53" s="87" t="s">
        <v>286</v>
      </c>
      <c r="G53" s="87" t="s">
        <v>287</v>
      </c>
      <c r="H53" s="87" t="s">
        <v>614</v>
      </c>
      <c r="I53" s="87">
        <v>12</v>
      </c>
      <c r="J53" s="113" t="s">
        <v>363</v>
      </c>
      <c r="K53" s="47">
        <v>0</v>
      </c>
      <c r="L53" s="47">
        <v>0</v>
      </c>
      <c r="M53" s="87">
        <v>12</v>
      </c>
      <c r="N53" s="87">
        <v>3600</v>
      </c>
      <c r="O53" s="130"/>
    </row>
    <row r="54" s="2" customFormat="1" ht="27" customHeight="1" spans="1:15">
      <c r="A54" s="6">
        <v>32</v>
      </c>
      <c r="B54" s="83"/>
      <c r="C54" s="88" t="s">
        <v>289</v>
      </c>
      <c r="D54" s="89" t="s">
        <v>290</v>
      </c>
      <c r="E54" s="89" t="s">
        <v>291</v>
      </c>
      <c r="F54" s="89" t="s">
        <v>292</v>
      </c>
      <c r="G54" s="89" t="s">
        <v>293</v>
      </c>
      <c r="H54" s="90" t="s">
        <v>615</v>
      </c>
      <c r="I54" s="90">
        <v>2</v>
      </c>
      <c r="J54" s="113" t="s">
        <v>363</v>
      </c>
      <c r="K54" s="47">
        <v>0</v>
      </c>
      <c r="L54" s="47">
        <v>0</v>
      </c>
      <c r="M54" s="131">
        <v>2</v>
      </c>
      <c r="N54" s="90">
        <v>600</v>
      </c>
      <c r="O54" s="130" t="s">
        <v>616</v>
      </c>
    </row>
    <row r="55" s="2" customFormat="1" ht="27" customHeight="1" spans="1:15">
      <c r="A55" s="6">
        <v>33</v>
      </c>
      <c r="B55" s="83"/>
      <c r="C55" s="88"/>
      <c r="D55" s="91"/>
      <c r="E55" s="91"/>
      <c r="F55" s="91"/>
      <c r="G55" s="91"/>
      <c r="H55" s="90" t="s">
        <v>617</v>
      </c>
      <c r="I55" s="90">
        <v>10</v>
      </c>
      <c r="J55" s="113" t="s">
        <v>363</v>
      </c>
      <c r="K55" s="47">
        <v>0</v>
      </c>
      <c r="L55" s="47">
        <v>0</v>
      </c>
      <c r="M55" s="131">
        <v>10</v>
      </c>
      <c r="N55" s="90">
        <v>3000</v>
      </c>
      <c r="O55" s="130" t="s">
        <v>618</v>
      </c>
    </row>
    <row r="56" s="2" customFormat="1" ht="27" customHeight="1" spans="1:15">
      <c r="A56" s="6">
        <v>34</v>
      </c>
      <c r="B56" s="83"/>
      <c r="C56" s="92"/>
      <c r="D56" s="55" t="s">
        <v>295</v>
      </c>
      <c r="E56" s="55" t="s">
        <v>296</v>
      </c>
      <c r="F56" s="55" t="s">
        <v>297</v>
      </c>
      <c r="G56" s="55" t="s">
        <v>298</v>
      </c>
      <c r="H56" s="55" t="s">
        <v>619</v>
      </c>
      <c r="I56" s="55">
        <v>12</v>
      </c>
      <c r="J56" s="113" t="s">
        <v>363</v>
      </c>
      <c r="K56" s="47">
        <v>0</v>
      </c>
      <c r="L56" s="47">
        <v>0</v>
      </c>
      <c r="M56" s="85">
        <v>12</v>
      </c>
      <c r="N56" s="55">
        <v>3600</v>
      </c>
      <c r="O56" s="130"/>
    </row>
    <row r="57" s="2" customFormat="1" ht="42" customHeight="1" spans="1:15">
      <c r="A57" s="19" t="s">
        <v>268</v>
      </c>
      <c r="B57" s="20"/>
      <c r="C57" s="21">
        <v>4</v>
      </c>
      <c r="D57" s="21">
        <v>8</v>
      </c>
      <c r="E57" s="21">
        <v>14</v>
      </c>
      <c r="F57" s="21">
        <v>13</v>
      </c>
      <c r="G57" s="21">
        <v>19</v>
      </c>
      <c r="H57" s="21">
        <v>9</v>
      </c>
      <c r="I57" s="21"/>
      <c r="J57" s="21"/>
      <c r="K57" s="21"/>
      <c r="L57" s="21"/>
      <c r="M57" s="101"/>
      <c r="N57" s="101">
        <f>SUM(N58:N69)</f>
        <v>20700</v>
      </c>
      <c r="O57" s="21"/>
    </row>
    <row r="58" ht="27" customHeight="1" spans="1:15">
      <c r="A58" s="6">
        <v>35</v>
      </c>
      <c r="B58" s="93" t="s">
        <v>523</v>
      </c>
      <c r="C58" s="71" t="s">
        <v>302</v>
      </c>
      <c r="D58" s="36" t="s">
        <v>303</v>
      </c>
      <c r="E58" s="36" t="s">
        <v>304</v>
      </c>
      <c r="F58" s="36" t="s">
        <v>305</v>
      </c>
      <c r="G58" s="36" t="s">
        <v>620</v>
      </c>
      <c r="H58" s="36" t="s">
        <v>621</v>
      </c>
      <c r="I58" s="68">
        <v>4</v>
      </c>
      <c r="J58" s="68">
        <v>0</v>
      </c>
      <c r="K58" s="60">
        <v>0</v>
      </c>
      <c r="L58" s="60">
        <v>0</v>
      </c>
      <c r="M58" s="68">
        <v>4</v>
      </c>
      <c r="N58" s="68">
        <v>1200</v>
      </c>
      <c r="O58" s="60" t="s">
        <v>622</v>
      </c>
    </row>
    <row r="59" ht="27" customHeight="1" spans="1:15">
      <c r="A59" s="6">
        <v>36</v>
      </c>
      <c r="B59" s="94"/>
      <c r="C59" s="95"/>
      <c r="D59" s="36"/>
      <c r="E59" s="36"/>
      <c r="F59" s="36"/>
      <c r="G59" s="36" t="s">
        <v>620</v>
      </c>
      <c r="H59" s="36" t="s">
        <v>623</v>
      </c>
      <c r="I59" s="68">
        <v>4</v>
      </c>
      <c r="J59" s="68">
        <v>0</v>
      </c>
      <c r="K59" s="60">
        <v>0</v>
      </c>
      <c r="L59" s="60">
        <v>0</v>
      </c>
      <c r="M59" s="68">
        <v>4</v>
      </c>
      <c r="N59" s="68">
        <v>1200</v>
      </c>
      <c r="O59" s="60" t="s">
        <v>624</v>
      </c>
    </row>
    <row r="60" ht="27" customHeight="1" spans="1:15">
      <c r="A60" s="6">
        <v>37</v>
      </c>
      <c r="B60" s="94"/>
      <c r="C60" s="95"/>
      <c r="D60" s="36" t="s">
        <v>313</v>
      </c>
      <c r="E60" s="36" t="s">
        <v>314</v>
      </c>
      <c r="F60" s="36" t="s">
        <v>315</v>
      </c>
      <c r="G60" s="36" t="s">
        <v>316</v>
      </c>
      <c r="H60" s="36" t="s">
        <v>625</v>
      </c>
      <c r="I60" s="68">
        <v>11</v>
      </c>
      <c r="J60" s="68">
        <v>0</v>
      </c>
      <c r="K60" s="68">
        <v>0</v>
      </c>
      <c r="L60" s="68">
        <v>0</v>
      </c>
      <c r="M60" s="68">
        <v>11</v>
      </c>
      <c r="N60" s="68">
        <v>3300</v>
      </c>
      <c r="O60" s="36" t="s">
        <v>527</v>
      </c>
    </row>
    <row r="61" ht="27" customHeight="1" spans="1:15">
      <c r="A61" s="6">
        <v>38</v>
      </c>
      <c r="B61" s="94"/>
      <c r="C61" s="95"/>
      <c r="D61" s="68" t="s">
        <v>322</v>
      </c>
      <c r="E61" s="64" t="s">
        <v>323</v>
      </c>
      <c r="F61" s="64" t="s">
        <v>324</v>
      </c>
      <c r="G61" s="36" t="s">
        <v>325</v>
      </c>
      <c r="H61" s="36" t="s">
        <v>626</v>
      </c>
      <c r="I61" s="71">
        <v>11</v>
      </c>
      <c r="J61" s="71">
        <v>0</v>
      </c>
      <c r="K61" s="71">
        <v>0</v>
      </c>
      <c r="L61" s="71">
        <v>0</v>
      </c>
      <c r="M61" s="71">
        <v>11</v>
      </c>
      <c r="N61" s="71">
        <v>3300</v>
      </c>
      <c r="O61" s="64" t="s">
        <v>527</v>
      </c>
    </row>
    <row r="62" ht="27" customHeight="1" spans="2:15">
      <c r="B62" s="94"/>
      <c r="C62" s="95"/>
      <c r="D62" s="68"/>
      <c r="E62" s="96"/>
      <c r="F62" s="96"/>
      <c r="G62" s="36" t="s">
        <v>331</v>
      </c>
      <c r="H62" s="36"/>
      <c r="I62" s="132"/>
      <c r="J62" s="132"/>
      <c r="K62" s="132"/>
      <c r="L62" s="132"/>
      <c r="M62" s="132"/>
      <c r="N62" s="132"/>
      <c r="O62" s="96"/>
    </row>
    <row r="63" ht="27" customHeight="1" spans="1:15">
      <c r="A63" s="6">
        <v>39</v>
      </c>
      <c r="B63" s="94"/>
      <c r="C63" s="36" t="s">
        <v>336</v>
      </c>
      <c r="D63" s="36" t="s">
        <v>337</v>
      </c>
      <c r="E63" s="36" t="s">
        <v>338</v>
      </c>
      <c r="F63" s="36" t="s">
        <v>339</v>
      </c>
      <c r="G63" s="36" t="s">
        <v>340</v>
      </c>
      <c r="H63" s="60" t="s">
        <v>627</v>
      </c>
      <c r="I63" s="60">
        <v>6</v>
      </c>
      <c r="J63" s="59">
        <v>0</v>
      </c>
      <c r="K63" s="59">
        <v>0</v>
      </c>
      <c r="L63" s="59">
        <v>0</v>
      </c>
      <c r="M63" s="59">
        <v>6</v>
      </c>
      <c r="N63" s="59">
        <v>1800</v>
      </c>
      <c r="O63" s="59" t="s">
        <v>628</v>
      </c>
    </row>
    <row r="64" ht="27" customHeight="1" spans="2:15">
      <c r="B64" s="94"/>
      <c r="C64" s="36"/>
      <c r="D64" s="36"/>
      <c r="E64" s="97" t="s">
        <v>629</v>
      </c>
      <c r="F64" s="36" t="s">
        <v>630</v>
      </c>
      <c r="G64" s="36" t="s">
        <v>631</v>
      </c>
      <c r="H64" s="60"/>
      <c r="I64" s="60"/>
      <c r="J64" s="133"/>
      <c r="K64" s="133"/>
      <c r="L64" s="133"/>
      <c r="M64" s="133"/>
      <c r="N64" s="133"/>
      <c r="O64" s="133" t="s">
        <v>632</v>
      </c>
    </row>
    <row r="65" ht="27" customHeight="1" spans="1:15">
      <c r="A65" s="6">
        <v>40</v>
      </c>
      <c r="B65" s="94"/>
      <c r="C65" s="36"/>
      <c r="D65" s="60" t="s">
        <v>344</v>
      </c>
      <c r="E65" s="36" t="s">
        <v>345</v>
      </c>
      <c r="F65" s="36" t="s">
        <v>346</v>
      </c>
      <c r="G65" s="36" t="s">
        <v>347</v>
      </c>
      <c r="H65" s="60" t="s">
        <v>633</v>
      </c>
      <c r="I65" s="60">
        <v>10</v>
      </c>
      <c r="J65" s="59">
        <v>0</v>
      </c>
      <c r="K65" s="59">
        <v>0</v>
      </c>
      <c r="L65" s="59">
        <v>0</v>
      </c>
      <c r="M65" s="59">
        <v>10</v>
      </c>
      <c r="N65" s="59">
        <v>3000</v>
      </c>
      <c r="O65" s="59" t="s">
        <v>532</v>
      </c>
    </row>
    <row r="66" ht="27" customHeight="1" spans="2:15">
      <c r="B66" s="94"/>
      <c r="C66" s="36"/>
      <c r="D66" s="60"/>
      <c r="E66" s="36" t="s">
        <v>350</v>
      </c>
      <c r="F66" s="36" t="s">
        <v>634</v>
      </c>
      <c r="G66" s="36" t="s">
        <v>352</v>
      </c>
      <c r="H66" s="60"/>
      <c r="I66" s="60"/>
      <c r="J66" s="133"/>
      <c r="K66" s="133"/>
      <c r="L66" s="133"/>
      <c r="M66" s="133"/>
      <c r="N66" s="133"/>
      <c r="O66" s="133"/>
    </row>
    <row r="67" ht="27" customHeight="1" spans="1:15">
      <c r="A67" s="6">
        <v>41</v>
      </c>
      <c r="B67" s="94"/>
      <c r="C67" s="64" t="s">
        <v>356</v>
      </c>
      <c r="D67" s="36" t="s">
        <v>357</v>
      </c>
      <c r="E67" s="36" t="s">
        <v>635</v>
      </c>
      <c r="F67" s="36" t="s">
        <v>636</v>
      </c>
      <c r="G67" s="36" t="s">
        <v>637</v>
      </c>
      <c r="H67" s="36" t="s">
        <v>638</v>
      </c>
      <c r="I67" s="36">
        <v>11</v>
      </c>
      <c r="J67" s="36">
        <v>0</v>
      </c>
      <c r="K67" s="36">
        <v>0</v>
      </c>
      <c r="L67" s="36">
        <v>0</v>
      </c>
      <c r="M67" s="36">
        <v>11</v>
      </c>
      <c r="N67" s="36">
        <v>3300</v>
      </c>
      <c r="O67" s="36" t="s">
        <v>536</v>
      </c>
    </row>
    <row r="68" ht="27" customHeight="1" spans="1:15">
      <c r="A68" s="6">
        <v>42</v>
      </c>
      <c r="B68" s="94"/>
      <c r="C68" s="96"/>
      <c r="D68" s="36" t="s">
        <v>406</v>
      </c>
      <c r="E68" s="36" t="s">
        <v>407</v>
      </c>
      <c r="F68" s="36" t="s">
        <v>408</v>
      </c>
      <c r="G68" s="36" t="s">
        <v>409</v>
      </c>
      <c r="H68" s="36" t="s">
        <v>639</v>
      </c>
      <c r="I68" s="36">
        <v>12</v>
      </c>
      <c r="J68" s="36">
        <v>0</v>
      </c>
      <c r="K68" s="36">
        <v>0</v>
      </c>
      <c r="L68" s="36">
        <v>0</v>
      </c>
      <c r="M68" s="36">
        <v>12</v>
      </c>
      <c r="N68" s="36">
        <v>3600</v>
      </c>
      <c r="O68" s="36"/>
    </row>
    <row r="69" ht="27" customHeight="1" spans="1:15">
      <c r="A69" s="6">
        <v>43</v>
      </c>
      <c r="B69" s="134"/>
      <c r="C69" s="36" t="s">
        <v>412</v>
      </c>
      <c r="D69" s="36" t="s">
        <v>413</v>
      </c>
      <c r="E69" s="36" t="s">
        <v>414</v>
      </c>
      <c r="F69" s="36" t="s">
        <v>415</v>
      </c>
      <c r="G69" s="36" t="s">
        <v>416</v>
      </c>
      <c r="H69" s="36" t="s">
        <v>640</v>
      </c>
      <c r="I69" s="36">
        <v>6</v>
      </c>
      <c r="J69" s="36">
        <v>0</v>
      </c>
      <c r="K69" s="36">
        <v>0</v>
      </c>
      <c r="L69" s="36">
        <v>0</v>
      </c>
      <c r="M69" s="36">
        <v>6</v>
      </c>
      <c r="N69" s="36">
        <v>0</v>
      </c>
      <c r="O69" s="34" t="s">
        <v>418</v>
      </c>
    </row>
  </sheetData>
  <mergeCells count="125">
    <mergeCell ref="A1:C1"/>
    <mergeCell ref="A2:O2"/>
    <mergeCell ref="A4:B4"/>
    <mergeCell ref="A5:B5"/>
    <mergeCell ref="A20:B20"/>
    <mergeCell ref="A22:B22"/>
    <mergeCell ref="A25:B25"/>
    <mergeCell ref="A27:B27"/>
    <mergeCell ref="A50:B50"/>
    <mergeCell ref="A57:B57"/>
    <mergeCell ref="A28:A32"/>
    <mergeCell ref="A33:A34"/>
    <mergeCell ref="A36:A38"/>
    <mergeCell ref="A40:A43"/>
    <mergeCell ref="A48:A49"/>
    <mergeCell ref="A61:A62"/>
    <mergeCell ref="A63:A64"/>
    <mergeCell ref="A65:A66"/>
    <mergeCell ref="B6:B19"/>
    <mergeCell ref="B23:B24"/>
    <mergeCell ref="B28:B49"/>
    <mergeCell ref="B52:B56"/>
    <mergeCell ref="B58:B69"/>
    <mergeCell ref="C6:C8"/>
    <mergeCell ref="C9:C10"/>
    <mergeCell ref="C13:C14"/>
    <mergeCell ref="C15:C19"/>
    <mergeCell ref="C28:C34"/>
    <mergeCell ref="C35:C38"/>
    <mergeCell ref="C40:C47"/>
    <mergeCell ref="C48:C49"/>
    <mergeCell ref="C54:C56"/>
    <mergeCell ref="C58:C62"/>
    <mergeCell ref="C63:C66"/>
    <mergeCell ref="C67:C68"/>
    <mergeCell ref="D9:D10"/>
    <mergeCell ref="D16:D17"/>
    <mergeCell ref="D28:D32"/>
    <mergeCell ref="D33:D34"/>
    <mergeCell ref="D36:D38"/>
    <mergeCell ref="D40:D43"/>
    <mergeCell ref="D48:D49"/>
    <mergeCell ref="D54:D55"/>
    <mergeCell ref="D58:D59"/>
    <mergeCell ref="D61:D62"/>
    <mergeCell ref="D63:D64"/>
    <mergeCell ref="D65:D66"/>
    <mergeCell ref="E9:E10"/>
    <mergeCell ref="E16:E17"/>
    <mergeCell ref="E42:E43"/>
    <mergeCell ref="E48:E49"/>
    <mergeCell ref="E54:E55"/>
    <mergeCell ref="E58:E59"/>
    <mergeCell ref="E61:E62"/>
    <mergeCell ref="F9:F10"/>
    <mergeCell ref="F16:F17"/>
    <mergeCell ref="F54:F55"/>
    <mergeCell ref="F58:F59"/>
    <mergeCell ref="F61:F62"/>
    <mergeCell ref="G9:G10"/>
    <mergeCell ref="G16:G17"/>
    <mergeCell ref="G54:G55"/>
    <mergeCell ref="H28:H32"/>
    <mergeCell ref="H33:H34"/>
    <mergeCell ref="H36:H38"/>
    <mergeCell ref="H40:H43"/>
    <mergeCell ref="H48:H49"/>
    <mergeCell ref="H61:H62"/>
    <mergeCell ref="H63:H64"/>
    <mergeCell ref="H65:H66"/>
    <mergeCell ref="I28:I32"/>
    <mergeCell ref="I33:I34"/>
    <mergeCell ref="I36:I38"/>
    <mergeCell ref="I40:I43"/>
    <mergeCell ref="I48:I49"/>
    <mergeCell ref="I61:I62"/>
    <mergeCell ref="I63:I64"/>
    <mergeCell ref="I65:I66"/>
    <mergeCell ref="J28:J32"/>
    <mergeCell ref="J33:J34"/>
    <mergeCell ref="J36:J38"/>
    <mergeCell ref="J40:J43"/>
    <mergeCell ref="J48:J49"/>
    <mergeCell ref="J61:J62"/>
    <mergeCell ref="J63:J64"/>
    <mergeCell ref="J65:J66"/>
    <mergeCell ref="K28:K32"/>
    <mergeCell ref="K33:K34"/>
    <mergeCell ref="K36:K38"/>
    <mergeCell ref="K40:K43"/>
    <mergeCell ref="K48:K49"/>
    <mergeCell ref="K61:K62"/>
    <mergeCell ref="K63:K64"/>
    <mergeCell ref="K65:K66"/>
    <mergeCell ref="L28:L32"/>
    <mergeCell ref="L33:L34"/>
    <mergeCell ref="L36:L38"/>
    <mergeCell ref="L40:L43"/>
    <mergeCell ref="L48:L49"/>
    <mergeCell ref="L61:L62"/>
    <mergeCell ref="L63:L64"/>
    <mergeCell ref="L65:L66"/>
    <mergeCell ref="M28:M32"/>
    <mergeCell ref="M33:M34"/>
    <mergeCell ref="M36:M38"/>
    <mergeCell ref="M40:M43"/>
    <mergeCell ref="M48:M49"/>
    <mergeCell ref="M61:M62"/>
    <mergeCell ref="M63:M64"/>
    <mergeCell ref="M65:M66"/>
    <mergeCell ref="N28:N32"/>
    <mergeCell ref="N33:N34"/>
    <mergeCell ref="N36:N38"/>
    <mergeCell ref="N40:N43"/>
    <mergeCell ref="N48:N49"/>
    <mergeCell ref="N61:N62"/>
    <mergeCell ref="N63:N64"/>
    <mergeCell ref="N65:N66"/>
    <mergeCell ref="O28:O32"/>
    <mergeCell ref="O33:O34"/>
    <mergeCell ref="O36:O38"/>
    <mergeCell ref="O40:O43"/>
    <mergeCell ref="O48:O49"/>
    <mergeCell ref="O61:O62"/>
    <mergeCell ref="O65:O66"/>
  </mergeCells>
  <printOptions horizontalCentered="1"/>
  <pageMargins left="0.15748031496063" right="0" top="0.47244094488189" bottom="0.354166666666667" header="0" footer="0"/>
  <pageSetup paperSize="8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渡工</vt:lpstr>
      <vt:lpstr>村船管员</vt:lpstr>
      <vt:lpstr>镇船管员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2012-06-08T09:30:27Z</dcterms:created>
  <cp:lastPrinted>2023-05-25T10:13:52Z</cp:lastPrinted>
  <dcterms:modified xsi:type="dcterms:W3CDTF">2024-02-04T14:24:57Z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8B1B2D54A0C71EE358F1BE659BF9C353</vt:lpwstr>
  </property>
</Properties>
</file>