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tabRatio="463" activeTab="1"/>
  </bookViews>
  <sheets>
    <sheet name="附件1" sheetId="1" r:id="rId1"/>
    <sheet name="附件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0">'附件1'!$2:$7</definedName>
    <definedName name="a">#REF!</definedName>
    <definedName name="aa">'[2]XL4Poppy'!$C$39</definedName>
    <definedName name="as">#REF!</definedName>
    <definedName name="b">#REF!</definedName>
    <definedName name="cccccc">#REF!</definedName>
    <definedName name="hh">#REF!</definedName>
    <definedName name="kban">#REF!</definedName>
    <definedName name="lu">#REF!</definedName>
    <definedName name="luw">#REF!</definedName>
    <definedName name="luwh">#REF!</definedName>
    <definedName name="luwqng">#REF!</definedName>
    <definedName name="pam">#REF!</definedName>
    <definedName name="Print_Area_MI">#REF!</definedName>
    <definedName name="qqq">#REF!</definedName>
    <definedName name="sa">#REF!</definedName>
    <definedName name="ss">#REF!</definedName>
    <definedName name="ssd">#REF!</definedName>
    <definedName name="vsdm">#REF!</definedName>
    <definedName name="zs">#REF!</definedName>
    <definedName name="zzzzzz">#REF!</definedName>
    <definedName name="备注">#REF!</definedName>
    <definedName name="渡口">#REF!</definedName>
    <definedName name="渡口改造">#REF!</definedName>
    <definedName name="渡口改造项目">#REF!</definedName>
    <definedName name="渡口改造项目新的">#REF!</definedName>
    <definedName name="封面1">#REF!</definedName>
    <definedName name="改造">#REF!</definedName>
    <definedName name="公路">#REF!</definedName>
    <definedName name="公路局">#REF!</definedName>
    <definedName name="公路局1">#REF!</definedName>
    <definedName name="规模２">#REF!</definedName>
    <definedName name="国防">#REF!</definedName>
    <definedName name="国防公路车购税">#REF!</definedName>
    <definedName name="合作">#REF!</definedName>
    <definedName name="红色">#REF!</definedName>
    <definedName name="红色旅游">#REF!</definedName>
    <definedName name="红色旅游2006">#REF!</definedName>
    <definedName name="红色旅游5">#REF!</definedName>
    <definedName name="建设">#REF!</definedName>
    <definedName name="交通部报发改委">#REF!</definedName>
    <definedName name="李伟">#REF!</definedName>
    <definedName name="路">#REF!</definedName>
    <definedName name="路1">#REF!</definedName>
    <definedName name="路网">#REF!</definedName>
    <definedName name="路网1">#REF!</definedName>
    <definedName name="路网2">#REF!</definedName>
    <definedName name="路网结构">#REF!</definedName>
    <definedName name="路网结构改造">#REF!</definedName>
    <definedName name="路网膂力量">#REF!</definedName>
    <definedName name="旅游">#REF!</definedName>
    <definedName name="农村渡口改桥">#REF!</definedName>
    <definedName name="恰">#REF!</definedName>
    <definedName name="千亿元2">#REF!</definedName>
    <definedName name="亲切">'[3]区划代码'!$P$2:$P$41</definedName>
    <definedName name="轻轻">#REF!</definedName>
    <definedName name="设备">#REF!</definedName>
    <definedName name="设施">#REF!</definedName>
    <definedName name="省份列表">'[4]区划代码'!$A$2:$A$35</definedName>
    <definedName name="是">#REF!</definedName>
    <definedName name="是否选择">#REF!</definedName>
    <definedName name="数据源">#REF!,#REF!</definedName>
    <definedName name="提供稿">#REF!,#REF!,#REF!,#REF!,#REF!,#REF!,#REF!,#REF!,#REF!,#REF!</definedName>
    <definedName name="通达">#REF!</definedName>
    <definedName name="通达2">#REF!</definedName>
    <definedName name="通达3">#REF!</definedName>
    <definedName name="通达3的">#REF!</definedName>
    <definedName name="完成">#REF!</definedName>
    <definedName name="危桥改造">#REF!</definedName>
    <definedName name="县城列表">#REF!</definedName>
    <definedName name="新05">#REF!</definedName>
    <definedName name="新表">#REF!</definedName>
    <definedName name="新名字">#REF!</definedName>
    <definedName name="站房">#REF!</definedName>
    <definedName name="站房1">#REF!</definedName>
    <definedName name="治理超载超限">#REF!</definedName>
    <definedName name="重点项目">#REF!</definedName>
    <definedName name="总规模三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<sst xmlns="http://schemas.openxmlformats.org/spreadsheetml/2006/main" count="65" uniqueCount="52">
  <si>
    <r>
      <t>附件</t>
    </r>
    <r>
      <rPr>
        <sz val="11"/>
        <color indexed="8"/>
        <rFont val="宋体"/>
        <family val="0"/>
      </rPr>
      <t>1</t>
    </r>
  </si>
  <si>
    <t>2018年水运工程省级补助资金(第一批)拨付一览表</t>
  </si>
  <si>
    <t>填报截至日期：2018.11</t>
  </si>
  <si>
    <t>单位：万元</t>
  </si>
  <si>
    <t>序号</t>
  </si>
  <si>
    <t>所属单位</t>
  </si>
  <si>
    <t>项目名称</t>
  </si>
  <si>
    <t>项目总投资</t>
  </si>
  <si>
    <t>投资完成情况</t>
  </si>
  <si>
    <t>已下达补助计划</t>
  </si>
  <si>
    <t>已下拨至项目补助额</t>
  </si>
  <si>
    <t>本次申请省级补助资金</t>
  </si>
  <si>
    <t>审核后本次下拨省级补助资金</t>
  </si>
  <si>
    <t>本次下拨后累计
拨付部省补助资金总额</t>
  </si>
  <si>
    <t>审核意见</t>
  </si>
  <si>
    <t>自开工累计完成投资</t>
  </si>
  <si>
    <t>自开工累计完成比例</t>
  </si>
  <si>
    <t>本年计划完成投资</t>
  </si>
  <si>
    <t>本年累计完成投资</t>
  </si>
  <si>
    <t>本年度累计完成比例</t>
  </si>
  <si>
    <t>其中：中央投资</t>
  </si>
  <si>
    <t>部级</t>
  </si>
  <si>
    <t>省级</t>
  </si>
  <si>
    <t>其中：部补资金</t>
  </si>
  <si>
    <t>省补资金</t>
  </si>
  <si>
    <t>合计</t>
  </si>
  <si>
    <t>一</t>
  </si>
  <si>
    <t>公共航道</t>
  </si>
  <si>
    <t>省福州港口局</t>
  </si>
  <si>
    <t>福清湾深水航道二期工程</t>
  </si>
  <si>
    <t>工程完成年度投资计划超过80%，经审核，下拨当年省补资金1700万元。本次拨付后，累计下达部省补助资金12760万元，未超过总补助控制标准。</t>
  </si>
  <si>
    <t>福州港罗源湾港区可门作业区下屿航道工程</t>
  </si>
  <si>
    <t>该项目已交工验收，竣工决算价为3300万元，经审核，下拨省补资金495万元。本次拨付后，累计下达省级补助资金1395万元，未超过总补助控制标准。</t>
  </si>
  <si>
    <t>二</t>
  </si>
  <si>
    <t>陆岛交通码头</t>
  </si>
  <si>
    <t>莆田</t>
  </si>
  <si>
    <t>湄洲岛建设交通局</t>
  </si>
  <si>
    <t>莆田湄洲岛文甲陆岛交通码头扩建工程</t>
  </si>
  <si>
    <t>该项目已交工验收，竣工决算价为1762万元，经审核，下拨省补资金130万元。本次拨付后，总计下达部省补助资金1620万元（全部拨付完毕），未超过项目总投资。</t>
  </si>
  <si>
    <t>秀屿区交通运输局</t>
  </si>
  <si>
    <t>莆田南日鳌屿陆岛码头扩建工程</t>
  </si>
  <si>
    <t>该项目已交工验收，工程总投资952.4万元，经审核，下拨省补资金15万元。本次拨付后，总计下达部省补助资金950万元（全部拨付完毕），未超过项目总投资。</t>
  </si>
  <si>
    <t>莆田秀屿南日岛坑口陆岛码头扩建工程</t>
  </si>
  <si>
    <t>该项目已交工验收，竣工决算价为955万元，经审核，下拨省补资金15万元。本次拨付后，总计下达部省补助资金950万元（全部拨付完毕），未超过项目总投资。</t>
  </si>
  <si>
    <t>莆田秀屿南日岛陆岛滚装码头扩建工程</t>
  </si>
  <si>
    <t>该项目已交工验收，竣工决算价为1686.3万元，经审核，下拨省补资金30万元。本次拨付后，总计下达部省补助资金1640万元（全部拨付完毕），未超过项目总投资。</t>
  </si>
  <si>
    <r>
      <t>附件</t>
    </r>
    <r>
      <rPr>
        <sz val="11"/>
        <color indexed="8"/>
        <rFont val="宋体"/>
        <family val="0"/>
      </rPr>
      <t>2</t>
    </r>
  </si>
  <si>
    <t>2018年水运工程省级补助资金(第一批)拨付分单位汇总表</t>
  </si>
  <si>
    <t>小计</t>
  </si>
  <si>
    <t>航道工程</t>
  </si>
  <si>
    <t>/</t>
  </si>
  <si>
    <t>莆田市交通运输局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</si>
</sst>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6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17" fillId="10" borderId="1" applyNumberFormat="0" applyAlignment="0" applyProtection="0"/>
    <xf numFmtId="0" fontId="16" fillId="11" borderId="7" applyNumberFormat="0" applyAlignment="0" applyProtection="0"/>
    <xf numFmtId="0" fontId="0" fillId="0" borderId="0">
      <alignment vertical="center"/>
      <protection/>
    </xf>
    <xf numFmtId="0" fontId="1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1" fillId="0" borderId="0" xfId="66" applyAlignment="1">
      <alignment/>
      <protection/>
    </xf>
    <xf numFmtId="0" fontId="1" fillId="0" borderId="0" xfId="0" applyFont="1" applyFill="1" applyAlignment="1">
      <alignment vertical="center"/>
    </xf>
    <xf numFmtId="0" fontId="2" fillId="0" borderId="0" xfId="42" applyFont="1">
      <alignment vertical="center"/>
      <protection/>
    </xf>
    <xf numFmtId="0" fontId="0" fillId="0" borderId="0" xfId="42" applyFont="1">
      <alignment vertical="center"/>
      <protection/>
    </xf>
    <xf numFmtId="0" fontId="3" fillId="0" borderId="0" xfId="42" applyFont="1">
      <alignment vertical="center"/>
      <protection/>
    </xf>
    <xf numFmtId="0" fontId="0" fillId="0" borderId="0" xfId="42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>
      <alignment horizontal="center" vertical="center"/>
      <protection/>
    </xf>
    <xf numFmtId="0" fontId="2" fillId="0" borderId="10" xfId="42" applyNumberFormat="1" applyFont="1" applyFill="1" applyBorder="1" applyAlignment="1">
      <alignment horizontal="center" vertical="center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0" fillId="0" borderId="0" xfId="42" applyFont="1" applyBorder="1" applyAlignment="1">
      <alignment vertical="center" wrapText="1"/>
      <protection/>
    </xf>
    <xf numFmtId="0" fontId="0" fillId="0" borderId="0" xfId="42" applyFont="1" applyBorder="1" applyAlignment="1">
      <alignment horizontal="center" vertical="center" wrapText="1"/>
      <protection/>
    </xf>
    <xf numFmtId="0" fontId="0" fillId="0" borderId="0" xfId="42" applyBorder="1" applyAlignment="1">
      <alignment vertical="center" wrapText="1"/>
      <protection/>
    </xf>
    <xf numFmtId="0" fontId="0" fillId="0" borderId="0" xfId="42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10" fillId="0" borderId="17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6" fontId="10" fillId="0" borderId="20" xfId="0" applyNumberFormat="1" applyFont="1" applyBorder="1" applyAlignment="1">
      <alignment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left" vertical="center"/>
    </xf>
    <xf numFmtId="177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普通国省干线公路（专项项目）2013年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厅长办公会议议材料-附件1-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2&#25991;&#31295;%20&#24037;&#20316;\0-2018&#24180;&#24453;&#21150;&#20107;&#39033;\00&#37096;&#12289;&#30465;&#34917;&#21161;&#36164;&#37329;&#25320;&#20184;&#24773;&#20917;\2018.8%20&#20013;&#26399;&#39044;&#31639;&#35843;&#25972;\2018&#24180;&#27700;&#36816;&#24037;&#31243;&#30465;&#32423;&#34917;&#21161;&#36164;&#37329;&#38656;&#27714;&#35745;&#21010;&#34920;-&#20826;&#22996;&#202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oc\My%20Documents\wll\&#29579;&#40654;&#33673;\2003\2003&#24180;&#35745;&#21010;\2003&#24180;&#20892;&#26449;&#20844;&#363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92.168.2.10:8080\&#24037;&#20316;&#25991;&#20214;\3.&#39044;&#31639;\2013\2014&#24180;&#20108;&#19978;&#39044;&#31639;\Documents%20and%20Settings\Administrator\Local%20Settings\Temporary%20Internet%20Files\Content.IE5\U7I9GDKL\2007&#35745;&#21010;\2007&#35745;&#21010;\2006&#24180;&#24314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192.168.2.10:8080\&#24037;&#20316;&#25991;&#20214;\3.&#39044;&#31639;\2013\2014&#24180;&#20108;&#19978;&#39044;&#31639;\qirh\10\10&#26376;&#35745;&#21010;\&#35745;&#21010;\2007&#24180;&#35745;&#21010;\&#20844;&#25991;\&#25253;&#37096;&#25991;\&#20844;&#25991;\&#25253;&#37096;&#25991;\&#21508;&#22320;&#25253;&#37096;2005&#24180;&#35745;&#21010;\Documents%20and%20Settings\llfd\Local%20Settings\Temporary%20Internet%20File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资金党委会后调整"/>
      <sheetName val="2018资金党委会后调整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农村通达工程项目表（2月21日核对计划后定稿）"/>
      <sheetName val="西藏"/>
      <sheetName val="山西"/>
      <sheetName val="内蒙古"/>
      <sheetName val="辽宁"/>
      <sheetName val="黑龙江"/>
      <sheetName val="浙江"/>
      <sheetName val="江西"/>
      <sheetName val="青岛"/>
      <sheetName val="湖北"/>
      <sheetName val="湖南新"/>
      <sheetName val="广东"/>
      <sheetName val="广西"/>
      <sheetName val="四川"/>
      <sheetName val="贵州"/>
      <sheetName val="云南"/>
      <sheetName val="甘肃"/>
      <sheetName val="青海"/>
      <sheetName val="兵团"/>
      <sheetName val="Sheet2"/>
      <sheetName val="Sheet3"/>
      <sheetName val="四川 (2)"/>
      <sheetName val="#REF!"/>
      <sheetName val="XL4Poppy"/>
      <sheetName val=""/>
      <sheetName val="区划代码"/>
      <sheetName val="2003年农村公路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乡明细"/>
      <sheetName val="汇总表"/>
      <sheetName val="区划代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乡明细"/>
      <sheetName val="汇总表"/>
      <sheetName val="区划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view="pageBreakPreview" zoomScaleNormal="70" zoomScaleSheetLayoutView="100" workbookViewId="0" topLeftCell="A1">
      <pane xSplit="6" ySplit="7" topLeftCell="G8" activePane="bottomRight" state="frozen"/>
      <selection pane="bottomRight" activeCell="Q10" sqref="Q9:Q10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6.00390625" style="0" customWidth="1"/>
    <col min="4" max="4" width="13.375" style="0" customWidth="1"/>
    <col min="5" max="5" width="6.875" style="24" customWidth="1"/>
    <col min="6" max="6" width="7.125" style="24" customWidth="1"/>
    <col min="7" max="7" width="6.75390625" style="22" customWidth="1"/>
    <col min="8" max="8" width="5.75390625" style="25" customWidth="1"/>
    <col min="9" max="9" width="7.375" style="0" customWidth="1"/>
    <col min="10" max="10" width="6.25390625" style="22" customWidth="1"/>
    <col min="11" max="11" width="5.25390625" style="25" customWidth="1"/>
    <col min="12" max="12" width="7.00390625" style="22" customWidth="1"/>
    <col min="13" max="13" width="5.875" style="22" customWidth="1"/>
    <col min="14" max="14" width="7.00390625" style="0" customWidth="1"/>
    <col min="15" max="15" width="6.00390625" style="0" customWidth="1"/>
    <col min="16" max="16" width="6.125" style="0" customWidth="1"/>
    <col min="17" max="17" width="7.75390625" style="0" customWidth="1"/>
    <col min="18" max="18" width="6.625" style="0" customWidth="1"/>
    <col min="19" max="19" width="7.75390625" style="0" customWidth="1"/>
    <col min="20" max="20" width="6.50390625" style="0" customWidth="1"/>
    <col min="21" max="21" width="27.875" style="0" customWidth="1"/>
    <col min="22" max="22" width="1.75390625" style="0" customWidth="1"/>
    <col min="23" max="23" width="3.375" style="0" customWidth="1"/>
  </cols>
  <sheetData>
    <row r="1" spans="1:20" s="21" customFormat="1" ht="16.5" customHeight="1">
      <c r="A1" s="3" t="s">
        <v>0</v>
      </c>
      <c r="B1" s="3"/>
      <c r="C1" s="3"/>
      <c r="D1" s="4"/>
      <c r="E1" s="4"/>
      <c r="H1" s="26"/>
      <c r="I1" s="64"/>
      <c r="J1" s="64"/>
      <c r="K1" s="64"/>
      <c r="L1" s="22"/>
      <c r="M1" s="22"/>
      <c r="N1"/>
      <c r="O1"/>
      <c r="P1" s="64"/>
      <c r="Q1" s="70"/>
      <c r="R1"/>
      <c r="S1"/>
      <c r="T1"/>
    </row>
    <row r="2" spans="1:21" ht="31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65"/>
      <c r="M2" s="65"/>
      <c r="N2" s="65"/>
      <c r="O2" s="65"/>
      <c r="P2" s="27"/>
      <c r="Q2" s="27"/>
      <c r="R2" s="65"/>
      <c r="S2" s="65"/>
      <c r="T2" s="65"/>
      <c r="U2" s="27"/>
    </row>
    <row r="3" spans="1:21" ht="24.75" customHeight="1">
      <c r="A3" s="28" t="s">
        <v>2</v>
      </c>
      <c r="B3" s="29"/>
      <c r="C3" s="29"/>
      <c r="D3" s="28"/>
      <c r="E3" s="30"/>
      <c r="F3" s="30"/>
      <c r="G3" s="31"/>
      <c r="H3" s="32"/>
      <c r="I3" s="29"/>
      <c r="J3" s="31"/>
      <c r="K3" s="32"/>
      <c r="L3" s="31"/>
      <c r="M3" s="31"/>
      <c r="N3" s="29"/>
      <c r="O3" s="29"/>
      <c r="P3" s="29"/>
      <c r="Q3" s="29"/>
      <c r="R3" s="29"/>
      <c r="S3" s="29"/>
      <c r="T3" s="29"/>
      <c r="U3" s="9" t="s">
        <v>3</v>
      </c>
    </row>
    <row r="4" spans="1:21" ht="24.75" customHeight="1">
      <c r="A4" s="33" t="s">
        <v>4</v>
      </c>
      <c r="B4" s="34" t="s">
        <v>5</v>
      </c>
      <c r="C4" s="35"/>
      <c r="D4" s="33" t="s">
        <v>6</v>
      </c>
      <c r="E4" s="36" t="s">
        <v>7</v>
      </c>
      <c r="F4" s="37"/>
      <c r="G4" s="33" t="s">
        <v>8</v>
      </c>
      <c r="H4" s="33"/>
      <c r="I4" s="33"/>
      <c r="J4" s="33"/>
      <c r="K4" s="33"/>
      <c r="L4" s="66" t="s">
        <v>9</v>
      </c>
      <c r="M4" s="66"/>
      <c r="N4" s="66" t="s">
        <v>10</v>
      </c>
      <c r="O4" s="66"/>
      <c r="P4" s="67" t="s">
        <v>11</v>
      </c>
      <c r="Q4" s="71" t="s">
        <v>12</v>
      </c>
      <c r="R4" s="72" t="s">
        <v>13</v>
      </c>
      <c r="S4" s="72"/>
      <c r="T4" s="73"/>
      <c r="U4" s="74" t="s">
        <v>14</v>
      </c>
    </row>
    <row r="5" spans="1:21" ht="23.25" customHeight="1">
      <c r="A5" s="33"/>
      <c r="B5" s="38"/>
      <c r="C5" s="39"/>
      <c r="D5" s="33"/>
      <c r="E5" s="40"/>
      <c r="F5" s="41"/>
      <c r="G5" s="42" t="s">
        <v>15</v>
      </c>
      <c r="H5" s="43" t="s">
        <v>16</v>
      </c>
      <c r="I5" s="33" t="s">
        <v>17</v>
      </c>
      <c r="J5" s="42" t="s">
        <v>18</v>
      </c>
      <c r="K5" s="43" t="s">
        <v>19</v>
      </c>
      <c r="L5" s="66"/>
      <c r="M5" s="66"/>
      <c r="N5" s="66"/>
      <c r="O5" s="66"/>
      <c r="P5" s="68"/>
      <c r="Q5" s="75"/>
      <c r="R5" s="76"/>
      <c r="S5" s="76"/>
      <c r="T5" s="77"/>
      <c r="U5" s="78"/>
    </row>
    <row r="6" spans="1:21" ht="36" customHeight="1">
      <c r="A6" s="33"/>
      <c r="B6" s="44"/>
      <c r="C6" s="45"/>
      <c r="D6" s="33"/>
      <c r="E6" s="46"/>
      <c r="F6" s="47" t="s">
        <v>20</v>
      </c>
      <c r="G6" s="42"/>
      <c r="H6" s="43"/>
      <c r="I6" s="33"/>
      <c r="J6" s="42"/>
      <c r="K6" s="43"/>
      <c r="L6" s="42" t="s">
        <v>21</v>
      </c>
      <c r="M6" s="42" t="s">
        <v>22</v>
      </c>
      <c r="N6" s="33" t="s">
        <v>21</v>
      </c>
      <c r="O6" s="33" t="s">
        <v>22</v>
      </c>
      <c r="P6" s="69"/>
      <c r="Q6" s="79"/>
      <c r="R6" s="80"/>
      <c r="S6" s="81" t="s">
        <v>23</v>
      </c>
      <c r="T6" s="81" t="s">
        <v>24</v>
      </c>
      <c r="U6" s="82"/>
    </row>
    <row r="7" spans="1:21" ht="24" customHeight="1">
      <c r="A7" s="48" t="s">
        <v>25</v>
      </c>
      <c r="B7" s="48"/>
      <c r="C7" s="48"/>
      <c r="D7" s="48"/>
      <c r="E7" s="49">
        <f aca="true" t="shared" si="0" ref="E7:J7">E8+E11</f>
        <v>43454</v>
      </c>
      <c r="F7" s="49">
        <f t="shared" si="0"/>
        <v>12460</v>
      </c>
      <c r="G7" s="49">
        <f t="shared" si="0"/>
        <v>39593</v>
      </c>
      <c r="H7" s="49">
        <f t="shared" si="0"/>
        <v>0</v>
      </c>
      <c r="I7" s="49">
        <f t="shared" si="0"/>
        <v>10000</v>
      </c>
      <c r="J7" s="49">
        <f t="shared" si="0"/>
        <v>8220</v>
      </c>
      <c r="K7" s="49"/>
      <c r="L7" s="49">
        <f aca="true" t="shared" si="1" ref="L7:O7">L8+L11</f>
        <v>12460</v>
      </c>
      <c r="M7" s="49">
        <f t="shared" si="1"/>
        <v>6855</v>
      </c>
      <c r="N7" s="49">
        <f t="shared" si="1"/>
        <v>12460</v>
      </c>
      <c r="O7" s="49">
        <f t="shared" si="1"/>
        <v>4470</v>
      </c>
      <c r="P7" s="49">
        <f aca="true" t="shared" si="2" ref="P7:T7">P8+P11</f>
        <v>2385</v>
      </c>
      <c r="Q7" s="49">
        <f t="shared" si="2"/>
        <v>2385</v>
      </c>
      <c r="R7" s="49">
        <f t="shared" si="2"/>
        <v>19315</v>
      </c>
      <c r="S7" s="49">
        <f t="shared" si="2"/>
        <v>12460</v>
      </c>
      <c r="T7" s="49">
        <f t="shared" si="2"/>
        <v>6855</v>
      </c>
      <c r="U7" s="49"/>
    </row>
    <row r="8" spans="1:21" ht="25.5" customHeight="1">
      <c r="A8" s="48" t="s">
        <v>26</v>
      </c>
      <c r="B8" s="50" t="s">
        <v>27</v>
      </c>
      <c r="C8" s="51"/>
      <c r="D8" s="52"/>
      <c r="E8" s="53">
        <f>SUM(E9:E10)</f>
        <v>34607</v>
      </c>
      <c r="F8" s="53">
        <f>SUM(F9:F10)</f>
        <v>8060</v>
      </c>
      <c r="G8" s="53">
        <f aca="true" t="shared" si="3" ref="G8:O8">SUM(G9:G10)</f>
        <v>30608</v>
      </c>
      <c r="H8" s="53"/>
      <c r="I8" s="53">
        <f t="shared" si="3"/>
        <v>10000</v>
      </c>
      <c r="J8" s="53">
        <f t="shared" si="3"/>
        <v>8220</v>
      </c>
      <c r="K8" s="53"/>
      <c r="L8" s="53">
        <f t="shared" si="3"/>
        <v>8060</v>
      </c>
      <c r="M8" s="53">
        <f t="shared" si="3"/>
        <v>6095</v>
      </c>
      <c r="N8" s="53">
        <f t="shared" si="3"/>
        <v>8060</v>
      </c>
      <c r="O8" s="53">
        <f t="shared" si="3"/>
        <v>3900</v>
      </c>
      <c r="P8" s="53">
        <f aca="true" t="shared" si="4" ref="P8:T8">SUM(P9:P10)</f>
        <v>2195</v>
      </c>
      <c r="Q8" s="53">
        <f t="shared" si="4"/>
        <v>2195</v>
      </c>
      <c r="R8" s="53">
        <f t="shared" si="4"/>
        <v>14155</v>
      </c>
      <c r="S8" s="53">
        <f t="shared" si="4"/>
        <v>8060</v>
      </c>
      <c r="T8" s="53">
        <f t="shared" si="4"/>
        <v>6095</v>
      </c>
      <c r="U8" s="83"/>
    </row>
    <row r="9" spans="1:21" s="22" customFormat="1" ht="64.5" customHeight="1">
      <c r="A9" s="42">
        <v>1</v>
      </c>
      <c r="B9" s="54" t="s">
        <v>28</v>
      </c>
      <c r="C9" s="55"/>
      <c r="D9" s="56" t="s">
        <v>29</v>
      </c>
      <c r="E9" s="57">
        <v>27945</v>
      </c>
      <c r="F9" s="57">
        <v>8060</v>
      </c>
      <c r="G9" s="57">
        <v>23946</v>
      </c>
      <c r="H9" s="58">
        <f aca="true" t="shared" si="5" ref="H9:H15">G9/E9</f>
        <v>0.8568974771873322</v>
      </c>
      <c r="I9" s="42">
        <v>10000</v>
      </c>
      <c r="J9" s="42">
        <v>8220</v>
      </c>
      <c r="K9" s="58">
        <f>J9/I9</f>
        <v>0.822</v>
      </c>
      <c r="L9" s="42">
        <v>8060</v>
      </c>
      <c r="M9" s="42">
        <v>4700</v>
      </c>
      <c r="N9" s="42">
        <v>8060</v>
      </c>
      <c r="O9" s="42">
        <v>3000</v>
      </c>
      <c r="P9" s="42">
        <v>1700</v>
      </c>
      <c r="Q9" s="84">
        <v>1700</v>
      </c>
      <c r="R9" s="57">
        <f aca="true" t="shared" si="6" ref="R9:R15">S9+T9</f>
        <v>12760</v>
      </c>
      <c r="S9" s="57">
        <v>8060</v>
      </c>
      <c r="T9" s="57">
        <v>4700</v>
      </c>
      <c r="U9" s="85" t="s">
        <v>30</v>
      </c>
    </row>
    <row r="10" spans="1:21" ht="66.75" customHeight="1">
      <c r="A10" s="42">
        <v>2</v>
      </c>
      <c r="B10" s="54" t="s">
        <v>28</v>
      </c>
      <c r="C10" s="55"/>
      <c r="D10" s="56" t="s">
        <v>31</v>
      </c>
      <c r="E10" s="42">
        <v>6662</v>
      </c>
      <c r="F10" s="57">
        <v>0</v>
      </c>
      <c r="G10" s="57">
        <v>6662</v>
      </c>
      <c r="H10" s="58">
        <f t="shared" si="5"/>
        <v>1</v>
      </c>
      <c r="I10" s="57">
        <v>0</v>
      </c>
      <c r="J10" s="57">
        <v>0</v>
      </c>
      <c r="K10" s="57">
        <v>0</v>
      </c>
      <c r="L10" s="57">
        <v>0</v>
      </c>
      <c r="M10" s="57">
        <v>1395</v>
      </c>
      <c r="N10" s="57">
        <v>0</v>
      </c>
      <c r="O10" s="57">
        <v>900</v>
      </c>
      <c r="P10" s="57">
        <v>495</v>
      </c>
      <c r="Q10" s="57">
        <v>495</v>
      </c>
      <c r="R10" s="57">
        <f t="shared" si="6"/>
        <v>1395</v>
      </c>
      <c r="S10" s="57">
        <v>0</v>
      </c>
      <c r="T10" s="57">
        <v>1395</v>
      </c>
      <c r="U10" s="85" t="s">
        <v>32</v>
      </c>
    </row>
    <row r="11" spans="1:21" ht="29.25" customHeight="1">
      <c r="A11" s="48" t="s">
        <v>33</v>
      </c>
      <c r="B11" s="50" t="s">
        <v>34</v>
      </c>
      <c r="C11" s="51"/>
      <c r="D11" s="52"/>
      <c r="E11" s="53">
        <f>SUM(E12:E15)</f>
        <v>8847</v>
      </c>
      <c r="F11" s="53">
        <f>SUM(F12:F15)</f>
        <v>4400</v>
      </c>
      <c r="G11" s="53">
        <f aca="true" t="shared" si="7" ref="G11:O11">SUM(G12:G15)</f>
        <v>8985</v>
      </c>
      <c r="H11" s="53"/>
      <c r="I11" s="53">
        <f t="shared" si="7"/>
        <v>0</v>
      </c>
      <c r="J11" s="53">
        <f t="shared" si="7"/>
        <v>0</v>
      </c>
      <c r="K11" s="53"/>
      <c r="L11" s="53">
        <f t="shared" si="7"/>
        <v>4400</v>
      </c>
      <c r="M11" s="53">
        <f t="shared" si="7"/>
        <v>760</v>
      </c>
      <c r="N11" s="53">
        <f t="shared" si="7"/>
        <v>4400</v>
      </c>
      <c r="O11" s="53">
        <f t="shared" si="7"/>
        <v>570</v>
      </c>
      <c r="P11" s="53">
        <f aca="true" t="shared" si="8" ref="P11:T11">SUM(P12:P15)</f>
        <v>190</v>
      </c>
      <c r="Q11" s="53">
        <f t="shared" si="8"/>
        <v>190</v>
      </c>
      <c r="R11" s="53">
        <f t="shared" si="8"/>
        <v>5160</v>
      </c>
      <c r="S11" s="53">
        <f t="shared" si="8"/>
        <v>4400</v>
      </c>
      <c r="T11" s="53">
        <f t="shared" si="8"/>
        <v>760</v>
      </c>
      <c r="U11" s="49"/>
    </row>
    <row r="12" spans="1:21" s="23" customFormat="1" ht="69.75" customHeight="1">
      <c r="A12" s="42">
        <v>1</v>
      </c>
      <c r="B12" s="59" t="s">
        <v>35</v>
      </c>
      <c r="C12" s="60" t="s">
        <v>36</v>
      </c>
      <c r="D12" s="61" t="s">
        <v>37</v>
      </c>
      <c r="E12" s="57">
        <v>2803</v>
      </c>
      <c r="F12" s="57">
        <v>1400</v>
      </c>
      <c r="G12" s="57">
        <v>2803</v>
      </c>
      <c r="H12" s="58">
        <f t="shared" si="5"/>
        <v>1</v>
      </c>
      <c r="I12" s="57">
        <v>0</v>
      </c>
      <c r="J12" s="57">
        <v>0</v>
      </c>
      <c r="K12" s="57">
        <v>0</v>
      </c>
      <c r="L12" s="57">
        <v>1400</v>
      </c>
      <c r="M12" s="57">
        <v>220</v>
      </c>
      <c r="N12" s="57">
        <v>1400</v>
      </c>
      <c r="O12" s="57">
        <v>90</v>
      </c>
      <c r="P12" s="57">
        <v>130</v>
      </c>
      <c r="Q12" s="57">
        <v>130</v>
      </c>
      <c r="R12" s="57">
        <f t="shared" si="6"/>
        <v>1620</v>
      </c>
      <c r="S12" s="57">
        <v>1400</v>
      </c>
      <c r="T12" s="57">
        <v>220</v>
      </c>
      <c r="U12" s="85" t="s">
        <v>38</v>
      </c>
    </row>
    <row r="13" spans="1:21" s="23" customFormat="1" ht="75.75" customHeight="1">
      <c r="A13" s="42">
        <v>2</v>
      </c>
      <c r="B13" s="62"/>
      <c r="C13" s="59" t="s">
        <v>39</v>
      </c>
      <c r="D13" s="61" t="s">
        <v>40</v>
      </c>
      <c r="E13" s="57">
        <v>1613</v>
      </c>
      <c r="F13" s="57">
        <v>800</v>
      </c>
      <c r="G13" s="57">
        <v>1665</v>
      </c>
      <c r="H13" s="58">
        <f t="shared" si="5"/>
        <v>1.032238065716057</v>
      </c>
      <c r="I13" s="57">
        <v>0</v>
      </c>
      <c r="J13" s="57">
        <v>0</v>
      </c>
      <c r="K13" s="57">
        <v>0</v>
      </c>
      <c r="L13" s="57">
        <v>800</v>
      </c>
      <c r="M13" s="57">
        <v>150</v>
      </c>
      <c r="N13" s="57">
        <v>800</v>
      </c>
      <c r="O13" s="57">
        <v>135</v>
      </c>
      <c r="P13" s="57">
        <v>15</v>
      </c>
      <c r="Q13" s="57">
        <v>15</v>
      </c>
      <c r="R13" s="57">
        <f t="shared" si="6"/>
        <v>950</v>
      </c>
      <c r="S13" s="57">
        <v>800</v>
      </c>
      <c r="T13" s="57">
        <v>150</v>
      </c>
      <c r="U13" s="85" t="s">
        <v>41</v>
      </c>
    </row>
    <row r="14" spans="1:21" s="23" customFormat="1" ht="63" customHeight="1">
      <c r="A14" s="42">
        <v>3</v>
      </c>
      <c r="B14" s="62"/>
      <c r="C14" s="62"/>
      <c r="D14" s="61" t="s">
        <v>42</v>
      </c>
      <c r="E14" s="57">
        <v>1629</v>
      </c>
      <c r="F14" s="57">
        <v>800</v>
      </c>
      <c r="G14" s="57">
        <v>1648</v>
      </c>
      <c r="H14" s="58">
        <f t="shared" si="5"/>
        <v>1.0116635972989565</v>
      </c>
      <c r="I14" s="57">
        <v>0</v>
      </c>
      <c r="J14" s="57">
        <v>0</v>
      </c>
      <c r="K14" s="57">
        <v>0</v>
      </c>
      <c r="L14" s="57">
        <v>800</v>
      </c>
      <c r="M14" s="57">
        <v>150</v>
      </c>
      <c r="N14" s="57">
        <v>800</v>
      </c>
      <c r="O14" s="57">
        <v>135</v>
      </c>
      <c r="P14" s="57">
        <v>15</v>
      </c>
      <c r="Q14" s="57">
        <v>15</v>
      </c>
      <c r="R14" s="57">
        <f t="shared" si="6"/>
        <v>950</v>
      </c>
      <c r="S14" s="57">
        <v>800</v>
      </c>
      <c r="T14" s="57">
        <v>150</v>
      </c>
      <c r="U14" s="85" t="s">
        <v>43</v>
      </c>
    </row>
    <row r="15" spans="1:21" s="23" customFormat="1" ht="66" customHeight="1">
      <c r="A15" s="42">
        <v>4</v>
      </c>
      <c r="B15" s="63"/>
      <c r="C15" s="63"/>
      <c r="D15" s="61" t="s">
        <v>44</v>
      </c>
      <c r="E15" s="57">
        <v>2802</v>
      </c>
      <c r="F15" s="57">
        <v>1400</v>
      </c>
      <c r="G15" s="57">
        <v>2869</v>
      </c>
      <c r="H15" s="58">
        <f t="shared" si="5"/>
        <v>1.0239114917915775</v>
      </c>
      <c r="I15" s="57">
        <v>0</v>
      </c>
      <c r="J15" s="57">
        <v>0</v>
      </c>
      <c r="K15" s="57">
        <v>0</v>
      </c>
      <c r="L15" s="57">
        <v>1400</v>
      </c>
      <c r="M15" s="57">
        <v>240</v>
      </c>
      <c r="N15" s="57">
        <v>1400</v>
      </c>
      <c r="O15" s="57">
        <v>210</v>
      </c>
      <c r="P15" s="57">
        <v>30</v>
      </c>
      <c r="Q15" s="57">
        <v>30</v>
      </c>
      <c r="R15" s="57">
        <f t="shared" si="6"/>
        <v>1640</v>
      </c>
      <c r="S15" s="57">
        <v>1400</v>
      </c>
      <c r="T15" s="57">
        <v>240</v>
      </c>
      <c r="U15" s="85" t="s">
        <v>45</v>
      </c>
    </row>
  </sheetData>
  <sheetProtection/>
  <mergeCells count="24">
    <mergeCell ref="A2:U2"/>
    <mergeCell ref="G4:K4"/>
    <mergeCell ref="A7:D7"/>
    <mergeCell ref="B8:D8"/>
    <mergeCell ref="B9:C9"/>
    <mergeCell ref="B10:C10"/>
    <mergeCell ref="B11:D11"/>
    <mergeCell ref="A4:A6"/>
    <mergeCell ref="B12:B15"/>
    <mergeCell ref="C13:C15"/>
    <mergeCell ref="D4:D6"/>
    <mergeCell ref="G5:G6"/>
    <mergeCell ref="H5:H6"/>
    <mergeCell ref="I5:I6"/>
    <mergeCell ref="J5:J6"/>
    <mergeCell ref="K5:K6"/>
    <mergeCell ref="P4:P6"/>
    <mergeCell ref="Q4:Q6"/>
    <mergeCell ref="U4:U6"/>
    <mergeCell ref="E4:F5"/>
    <mergeCell ref="L4:M5"/>
    <mergeCell ref="N4:O5"/>
    <mergeCell ref="R4:T5"/>
    <mergeCell ref="B4:C6"/>
  </mergeCells>
  <printOptions horizontalCentered="1"/>
  <pageMargins left="0.39" right="0.39" top="0.79" bottom="0.79" header="0.51" footer="0.51"/>
  <pageSetup fitToHeight="2" fitToWidth="1" horizontalDpi="600" verticalDpi="600" orientation="landscape" paperSize="9" scale="7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tabSelected="1" view="pageBreakPreview" zoomScaleSheetLayoutView="100" workbookViewId="0" topLeftCell="A1">
      <selection activeCell="F1" sqref="F1:ID65536"/>
    </sheetView>
  </sheetViews>
  <sheetFormatPr defaultColWidth="10.00390625" defaultRowHeight="14.25"/>
  <cols>
    <col min="1" max="1" width="17.375" style="1" customWidth="1"/>
    <col min="2" max="2" width="19.625" style="1" customWidth="1"/>
    <col min="3" max="3" width="13.125" style="1" customWidth="1"/>
    <col min="4" max="4" width="14.625" style="1" customWidth="1"/>
    <col min="5" max="5" width="15.25390625" style="1" customWidth="1"/>
    <col min="6" max="21" width="10.00390625" style="1" customWidth="1"/>
    <col min="22" max="16384" width="10.00390625" style="2" customWidth="1"/>
  </cols>
  <sheetData>
    <row r="1" spans="1:5" ht="14.25">
      <c r="A1" s="3" t="s">
        <v>46</v>
      </c>
      <c r="B1" s="4"/>
      <c r="C1" s="5"/>
      <c r="D1" s="6"/>
      <c r="E1" s="6"/>
    </row>
    <row r="2" spans="1:5" ht="30" customHeight="1">
      <c r="A2" s="7" t="s">
        <v>47</v>
      </c>
      <c r="B2" s="7"/>
      <c r="C2" s="7"/>
      <c r="D2" s="7"/>
      <c r="E2" s="7"/>
    </row>
    <row r="3" spans="1:5" ht="20.25">
      <c r="A3" s="8"/>
      <c r="B3" s="8"/>
      <c r="C3" s="5"/>
      <c r="D3" s="6"/>
      <c r="E3" s="9" t="s">
        <v>3</v>
      </c>
    </row>
    <row r="4" spans="1:5" ht="25.5" customHeight="1">
      <c r="A4" s="10" t="s">
        <v>5</v>
      </c>
      <c r="B4" s="10"/>
      <c r="C4" s="11" t="s">
        <v>48</v>
      </c>
      <c r="D4" s="12" t="s">
        <v>34</v>
      </c>
      <c r="E4" s="12" t="s">
        <v>49</v>
      </c>
    </row>
    <row r="5" spans="1:23" s="1" customFormat="1" ht="25.5" customHeight="1">
      <c r="A5" s="13" t="s">
        <v>28</v>
      </c>
      <c r="B5" s="13"/>
      <c r="C5" s="14">
        <f aca="true" t="shared" si="0" ref="C5:C7">SUM(D5:E5)</f>
        <v>2195</v>
      </c>
      <c r="D5" s="15" t="s">
        <v>50</v>
      </c>
      <c r="E5" s="15">
        <v>2195</v>
      </c>
      <c r="V5" s="2"/>
      <c r="W5" s="2"/>
    </row>
    <row r="6" spans="1:5" ht="25.5" customHeight="1">
      <c r="A6" s="13" t="s">
        <v>51</v>
      </c>
      <c r="B6" s="13" t="s">
        <v>36</v>
      </c>
      <c r="C6" s="14">
        <f t="shared" si="0"/>
        <v>130</v>
      </c>
      <c r="D6" s="15">
        <v>130</v>
      </c>
      <c r="E6" s="15" t="s">
        <v>50</v>
      </c>
    </row>
    <row r="7" spans="1:5" ht="25.5" customHeight="1">
      <c r="A7" s="13"/>
      <c r="B7" s="13" t="s">
        <v>39</v>
      </c>
      <c r="C7" s="14">
        <f t="shared" si="0"/>
        <v>60</v>
      </c>
      <c r="D7" s="15">
        <v>60</v>
      </c>
      <c r="E7" s="15"/>
    </row>
    <row r="8" spans="1:5" ht="25.5" customHeight="1">
      <c r="A8" s="13"/>
      <c r="B8" s="13" t="s">
        <v>48</v>
      </c>
      <c r="C8" s="14">
        <f>SUM(C6:C7)</f>
        <v>190</v>
      </c>
      <c r="D8" s="15">
        <f>SUM(D6:D7)</f>
        <v>190</v>
      </c>
      <c r="E8" s="15" t="s">
        <v>50</v>
      </c>
    </row>
    <row r="9" spans="1:5" ht="25.5" customHeight="1">
      <c r="A9" s="16" t="s">
        <v>25</v>
      </c>
      <c r="B9" s="16"/>
      <c r="C9" s="14">
        <f>SUM(C5,C8)</f>
        <v>2385</v>
      </c>
      <c r="D9" s="14">
        <f>SUM(D5,D8)</f>
        <v>190</v>
      </c>
      <c r="E9" s="14">
        <f>SUM(E5,E8)</f>
        <v>2195</v>
      </c>
    </row>
    <row r="12" spans="1:2" ht="14.25">
      <c r="A12" s="17"/>
      <c r="B12" s="18"/>
    </row>
    <row r="13" spans="1:2" ht="14.25">
      <c r="A13" s="19"/>
      <c r="B13" s="20"/>
    </row>
    <row r="14" spans="1:2" ht="14.25">
      <c r="A14" s="19"/>
      <c r="B14" s="20"/>
    </row>
  </sheetData>
  <sheetProtection/>
  <mergeCells count="5">
    <mergeCell ref="A2:E2"/>
    <mergeCell ref="A4:B4"/>
    <mergeCell ref="A5:B5"/>
    <mergeCell ref="A9:B9"/>
    <mergeCell ref="A6:A8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何世铭</cp:lastModifiedBy>
  <cp:lastPrinted>2016-12-14T07:18:42Z</cp:lastPrinted>
  <dcterms:created xsi:type="dcterms:W3CDTF">2012-12-03T07:13:31Z</dcterms:created>
  <dcterms:modified xsi:type="dcterms:W3CDTF">2018-12-27T02:12:23Z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